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790" windowHeight="12525" activeTab="1"/>
  </bookViews>
  <sheets>
    <sheet name="Blad1" sheetId="1" r:id="rId1"/>
    <sheet name="Blad1 (2)" sheetId="2" r:id="rId2"/>
    <sheet name="Blad2" sheetId="3" r:id="rId3"/>
    <sheet name="Blad3" sheetId="4" r:id="rId4"/>
  </sheets>
  <definedNames>
    <definedName name="_xlnm.Print_Area" localSheetId="0">'Blad1'!$A$4:$D$17</definedName>
    <definedName name="_xlnm.Print_Area" localSheetId="1">'Blad1 (2)'!$A$1:$Q$10</definedName>
  </definedNames>
  <calcPr fullCalcOnLoad="1"/>
</workbook>
</file>

<file path=xl/comments1.xml><?xml version="1.0" encoding="utf-8"?>
<comments xmlns="http://schemas.openxmlformats.org/spreadsheetml/2006/main">
  <authors>
    <author>de</author>
  </authors>
  <commentList>
    <comment ref="O2" authorId="0">
      <text>
        <r>
          <rPr>
            <b/>
            <sz val="8"/>
            <rFont val="Tahoma"/>
            <family val="0"/>
          </rPr>
          <t>geef het uur van lossing als volgt in:</t>
        </r>
        <r>
          <rPr>
            <sz val="8"/>
            <rFont val="Tahoma"/>
            <family val="0"/>
          </rPr>
          <t xml:space="preserve">
vb 8:00:05
</t>
        </r>
      </text>
    </comment>
    <comment ref="P2" authorId="0">
      <text>
        <r>
          <rPr>
            <b/>
            <sz val="8"/>
            <rFont val="Tahoma"/>
            <family val="0"/>
          </rPr>
          <t xml:space="preserve">geef het uur in waarop uw duif is geconstateerd :
</t>
        </r>
        <r>
          <rPr>
            <sz val="8"/>
            <rFont val="Tahoma"/>
            <family val="2"/>
          </rPr>
          <t>vb. 12:00:06</t>
        </r>
      </text>
    </comment>
  </commentList>
</comments>
</file>

<file path=xl/comments2.xml><?xml version="1.0" encoding="utf-8"?>
<comments xmlns="http://schemas.openxmlformats.org/spreadsheetml/2006/main">
  <authors>
    <author>de</author>
    <author>Clement Thierie</author>
  </authors>
  <commentList>
    <comment ref="D2" authorId="0">
      <text>
        <r>
          <rPr>
            <b/>
            <sz val="8"/>
            <rFont val="Tahoma"/>
            <family val="0"/>
          </rPr>
          <t>geef het uur van lossing als volgt in:</t>
        </r>
        <r>
          <rPr>
            <sz val="8"/>
            <rFont val="Tahoma"/>
            <family val="0"/>
          </rPr>
          <t xml:space="preserve">
vb 8:00:05
</t>
        </r>
      </text>
    </comment>
    <comment ref="O2" authorId="0">
      <text>
        <r>
          <rPr>
            <b/>
            <sz val="8"/>
            <rFont val="Tahoma"/>
            <family val="0"/>
          </rPr>
          <t xml:space="preserve">geef het uur in waarop uw duif is geconstateerd :
</t>
        </r>
        <r>
          <rPr>
            <sz val="8"/>
            <rFont val="Tahoma"/>
            <family val="2"/>
          </rPr>
          <t>vb. 12:00:06</t>
        </r>
      </text>
    </comment>
    <comment ref="B2" authorId="1">
      <text>
        <r>
          <rPr>
            <sz val="9"/>
            <rFont val="Tahoma"/>
            <family val="2"/>
          </rPr>
          <t xml:space="preserve">Vul uw coordinaat in
</t>
        </r>
      </text>
    </comment>
    <comment ref="B3" authorId="1">
      <text>
        <r>
          <rPr>
            <b/>
            <sz val="9"/>
            <rFont val="Tahoma"/>
            <family val="2"/>
          </rPr>
          <t>Vul uw coordinaat in</t>
        </r>
        <r>
          <rPr>
            <sz val="9"/>
            <rFont val="Tahoma"/>
            <family val="2"/>
          </rPr>
          <t xml:space="preserve">
</t>
        </r>
      </text>
    </comment>
    <comment ref="A1" authorId="1">
      <text>
        <r>
          <rPr>
            <b/>
            <sz val="9"/>
            <rFont val="Tahoma"/>
            <family val="2"/>
          </rPr>
          <t>Vul uw naam in</t>
        </r>
        <r>
          <rPr>
            <sz val="9"/>
            <rFont val="Tahoma"/>
            <family val="2"/>
          </rPr>
          <t xml:space="preserve">
</t>
        </r>
      </text>
    </comment>
    <comment ref="C1" authorId="1">
      <text>
        <r>
          <rPr>
            <b/>
            <sz val="9"/>
            <rFont val="Tahoma"/>
            <family val="2"/>
          </rPr>
          <t>Vul de datum van de lossing in</t>
        </r>
        <r>
          <rPr>
            <sz val="9"/>
            <rFont val="Tahoma"/>
            <family val="2"/>
          </rPr>
          <t xml:space="preserve">
</t>
        </r>
      </text>
    </comment>
    <comment ref="A5" authorId="1">
      <text>
        <r>
          <rPr>
            <b/>
            <sz val="9"/>
            <rFont val="Tahoma"/>
            <family val="2"/>
          </rPr>
          <t>Vul de lossingsplaats in</t>
        </r>
        <r>
          <rPr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C5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A6" authorId="1">
      <text>
        <r>
          <rPr>
            <b/>
            <sz val="9"/>
            <rFont val="Tahoma"/>
            <family val="2"/>
          </rPr>
          <t>Vul de lossingsplaats in</t>
        </r>
        <r>
          <rPr>
            <sz val="9"/>
            <rFont val="Tahoma"/>
            <family val="2"/>
          </rPr>
          <t xml:space="preserve">
</t>
        </r>
      </text>
    </comment>
    <comment ref="A7" authorId="1">
      <text>
        <r>
          <rPr>
            <b/>
            <sz val="9"/>
            <rFont val="Tahoma"/>
            <family val="2"/>
          </rPr>
          <t>Vul de lossingsplaats in</t>
        </r>
        <r>
          <rPr>
            <sz val="9"/>
            <rFont val="Tahoma"/>
            <family val="2"/>
          </rPr>
          <t xml:space="preserve">
</t>
        </r>
      </text>
    </comment>
    <comment ref="A8" authorId="1">
      <text>
        <r>
          <rPr>
            <b/>
            <sz val="9"/>
            <rFont val="Tahoma"/>
            <family val="2"/>
          </rPr>
          <t>Vul de lossingsplaats in</t>
        </r>
        <r>
          <rPr>
            <sz val="9"/>
            <rFont val="Tahoma"/>
            <family val="2"/>
          </rPr>
          <t xml:space="preserve">
</t>
        </r>
      </text>
    </comment>
    <comment ref="A9" authorId="1">
      <text>
        <r>
          <rPr>
            <b/>
            <sz val="9"/>
            <rFont val="Tahoma"/>
            <family val="2"/>
          </rPr>
          <t>Vul de lossingsplaats in</t>
        </r>
        <r>
          <rPr>
            <sz val="9"/>
            <rFont val="Tahoma"/>
            <family val="2"/>
          </rPr>
          <t xml:space="preserve">
</t>
        </r>
      </text>
    </comment>
    <comment ref="A10" authorId="1">
      <text>
        <r>
          <rPr>
            <b/>
            <sz val="9"/>
            <rFont val="Tahoma"/>
            <family val="2"/>
          </rPr>
          <t>Vul de lossingsplaats in</t>
        </r>
        <r>
          <rPr>
            <sz val="9"/>
            <rFont val="Tahoma"/>
            <family val="2"/>
          </rPr>
          <t xml:space="preserve">
</t>
        </r>
      </text>
    </comment>
    <comment ref="A11" authorId="1">
      <text>
        <r>
          <rPr>
            <b/>
            <sz val="9"/>
            <rFont val="Tahoma"/>
            <family val="2"/>
          </rPr>
          <t>Vul de lossingsplaats in</t>
        </r>
        <r>
          <rPr>
            <sz val="9"/>
            <rFont val="Tahoma"/>
            <family val="2"/>
          </rPr>
          <t xml:space="preserve">
</t>
        </r>
      </text>
    </comment>
    <comment ref="A12" authorId="1">
      <text>
        <r>
          <rPr>
            <b/>
            <sz val="9"/>
            <rFont val="Tahoma"/>
            <family val="2"/>
          </rPr>
          <t>Vul de lossingsplaats in</t>
        </r>
        <r>
          <rPr>
            <sz val="9"/>
            <rFont val="Tahoma"/>
            <family val="2"/>
          </rPr>
          <t xml:space="preserve">
</t>
        </r>
      </text>
    </comment>
    <comment ref="A13" authorId="1">
      <text>
        <r>
          <rPr>
            <b/>
            <sz val="9"/>
            <rFont val="Tahoma"/>
            <family val="2"/>
          </rPr>
          <t>Vul de lossingsplaats in</t>
        </r>
        <r>
          <rPr>
            <sz val="9"/>
            <rFont val="Tahoma"/>
            <family val="2"/>
          </rPr>
          <t xml:space="preserve">
</t>
        </r>
      </text>
    </comment>
    <comment ref="A14" authorId="1">
      <text>
        <r>
          <rPr>
            <b/>
            <sz val="9"/>
            <rFont val="Tahoma"/>
            <family val="2"/>
          </rPr>
          <t>Vul de lossingsplaats in</t>
        </r>
        <r>
          <rPr>
            <sz val="9"/>
            <rFont val="Tahoma"/>
            <family val="2"/>
          </rPr>
          <t xml:space="preserve">
</t>
        </r>
      </text>
    </comment>
    <comment ref="A15" authorId="1">
      <text>
        <r>
          <rPr>
            <b/>
            <sz val="9"/>
            <rFont val="Tahoma"/>
            <family val="2"/>
          </rPr>
          <t>Vul de lossingsplaats in</t>
        </r>
        <r>
          <rPr>
            <sz val="9"/>
            <rFont val="Tahoma"/>
            <family val="2"/>
          </rPr>
          <t xml:space="preserve">
</t>
        </r>
      </text>
    </comment>
    <comment ref="A16" authorId="1">
      <text>
        <r>
          <rPr>
            <b/>
            <sz val="9"/>
            <rFont val="Tahoma"/>
            <family val="2"/>
          </rPr>
          <t>Vul de lossingsplaats in</t>
        </r>
        <r>
          <rPr>
            <sz val="9"/>
            <rFont val="Tahoma"/>
            <family val="2"/>
          </rPr>
          <t xml:space="preserve">
</t>
        </r>
      </text>
    </comment>
    <comment ref="A17" authorId="1">
      <text>
        <r>
          <rPr>
            <b/>
            <sz val="9"/>
            <rFont val="Tahoma"/>
            <family val="2"/>
          </rPr>
          <t>Vul de lossingsplaats in</t>
        </r>
        <r>
          <rPr>
            <sz val="9"/>
            <rFont val="Tahoma"/>
            <family val="2"/>
          </rPr>
          <t xml:space="preserve">
</t>
        </r>
      </text>
    </comment>
    <comment ref="A18" authorId="1">
      <text>
        <r>
          <rPr>
            <b/>
            <sz val="9"/>
            <rFont val="Tahoma"/>
            <family val="2"/>
          </rPr>
          <t>Vul de lossingsplaats in</t>
        </r>
        <r>
          <rPr>
            <sz val="9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9"/>
            <rFont val="Tahoma"/>
            <family val="2"/>
          </rPr>
          <t>Vul de lossingsplaats in</t>
        </r>
        <r>
          <rPr>
            <sz val="9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9"/>
            <rFont val="Tahoma"/>
            <family val="2"/>
          </rPr>
          <t>Vul de lossingsplaats in</t>
        </r>
        <r>
          <rPr>
            <sz val="9"/>
            <rFont val="Tahoma"/>
            <family val="2"/>
          </rPr>
          <t xml:space="preserve">
</t>
        </r>
      </text>
    </comment>
    <comment ref="A21" authorId="1">
      <text>
        <r>
          <rPr>
            <b/>
            <sz val="9"/>
            <rFont val="Tahoma"/>
            <family val="2"/>
          </rPr>
          <t>Vul de lossingsplaats in</t>
        </r>
        <r>
          <rPr>
            <sz val="9"/>
            <rFont val="Tahoma"/>
            <family val="2"/>
          </rPr>
          <t xml:space="preserve">
</t>
        </r>
      </text>
    </comment>
    <comment ref="A22" authorId="1">
      <text>
        <r>
          <rPr>
            <b/>
            <sz val="9"/>
            <rFont val="Tahoma"/>
            <family val="2"/>
          </rPr>
          <t>Vul de lossingsplaats in</t>
        </r>
        <r>
          <rPr>
            <sz val="9"/>
            <rFont val="Tahoma"/>
            <family val="2"/>
          </rPr>
          <t xml:space="preserve">
</t>
        </r>
      </text>
    </comment>
    <comment ref="A23" authorId="1">
      <text>
        <r>
          <rPr>
            <b/>
            <sz val="9"/>
            <rFont val="Tahoma"/>
            <family val="2"/>
          </rPr>
          <t>Vul de lossingsplaats in</t>
        </r>
        <r>
          <rPr>
            <sz val="9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9"/>
            <rFont val="Tahoma"/>
            <family val="2"/>
          </rPr>
          <t>Vul de lossingsplaats in</t>
        </r>
        <r>
          <rPr>
            <sz val="9"/>
            <rFont val="Tahoma"/>
            <family val="2"/>
          </rPr>
          <t xml:space="preserve">
</t>
        </r>
      </text>
    </comment>
    <comment ref="A25" authorId="1">
      <text>
        <r>
          <rPr>
            <b/>
            <sz val="9"/>
            <rFont val="Tahoma"/>
            <family val="2"/>
          </rPr>
          <t>Vul de lossingsplaats in</t>
        </r>
        <r>
          <rPr>
            <sz val="9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C6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B7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B8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B9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B10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B11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B12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B13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B14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B15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B16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B17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B18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B19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B20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B21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B22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B23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B24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B25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C7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C8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C9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C10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C11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C12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C13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C14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C15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C16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C17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C18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C19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C20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C21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C22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C23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C24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  <comment ref="C25" authorId="1">
      <text>
        <r>
          <rPr>
            <b/>
            <sz val="9"/>
            <rFont val="Tahoma"/>
            <family val="2"/>
          </rPr>
          <t>Vul de coordinaat van lossingsplaats in.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<sst xmlns="http://schemas.openxmlformats.org/spreadsheetml/2006/main" count="647" uniqueCount="566">
  <si>
    <t>+504528,6</t>
  </si>
  <si>
    <t>+050444,6</t>
  </si>
  <si>
    <t>LOSSINGSPLAATS / LIEU A LACHER</t>
  </si>
  <si>
    <t>N-WGS84</t>
  </si>
  <si>
    <t>E-WGS84</t>
  </si>
  <si>
    <t>FRANKRIJK/FRANCE</t>
  </si>
  <si>
    <t>ABLIS (Parking Le Routier RN10)</t>
  </si>
  <si>
    <t>+483158,0</t>
  </si>
  <si>
    <t>+014952,0</t>
  </si>
  <si>
    <t>ALBI (Marché aux Bestiaux)</t>
  </si>
  <si>
    <t>+435546,0</t>
  </si>
  <si>
    <t>+021055,0</t>
  </si>
  <si>
    <t>ANGOULEME (Ancien aérodrome Bel Air Isle d'ES)</t>
  </si>
  <si>
    <t>+454016,0</t>
  </si>
  <si>
    <t>+001240,0</t>
  </si>
  <si>
    <t>ARCIS S/AUBE (Parking de la sucrerie)</t>
  </si>
  <si>
    <t>+483200,0</t>
  </si>
  <si>
    <t>+040713,0</t>
  </si>
  <si>
    <t>ARGENTON (Parking Salle des Fêtes : La Grenaille)</t>
  </si>
  <si>
    <t>+463519,0</t>
  </si>
  <si>
    <t>+013135,0</t>
  </si>
  <si>
    <t>ARRAS (Port Fluvial)</t>
  </si>
  <si>
    <t>+501751,0</t>
  </si>
  <si>
    <t>+024729,0</t>
  </si>
  <si>
    <t>AURILLAC (Place du 8 mai)</t>
  </si>
  <si>
    <t>+445503,0</t>
  </si>
  <si>
    <t>+022547,0</t>
  </si>
  <si>
    <t>AUXERRE (Av. Ste. Marguerite)</t>
  </si>
  <si>
    <t>+474842,0</t>
  </si>
  <si>
    <t>+033358,0</t>
  </si>
  <si>
    <t>BIARRITZ (Lieu dit &lt;&lt;Les Landes&gt;&gt; ACOSTZ)</t>
  </si>
  <si>
    <t>+432418,0</t>
  </si>
  <si>
    <t>-013647,0</t>
  </si>
  <si>
    <t>BLOIS (Parc des Expositions)</t>
  </si>
  <si>
    <t>+473442,0</t>
  </si>
  <si>
    <t>+012042,0</t>
  </si>
  <si>
    <t>BLOIS (Montrichard/complexe sportif Vieux Cher)</t>
  </si>
  <si>
    <t>+472018,0</t>
  </si>
  <si>
    <t>+011114,0</t>
  </si>
  <si>
    <t>BORDEAUX (Centre Routier)</t>
  </si>
  <si>
    <t>+445314,0</t>
  </si>
  <si>
    <t>-003314,0</t>
  </si>
  <si>
    <t>BOURGES (parking à côté de la gare SNCF)-andere/autres</t>
  </si>
  <si>
    <t>+470548,0</t>
  </si>
  <si>
    <t>+022331,0</t>
  </si>
  <si>
    <t>BRIARE (jumelage/lieu dit "Les Pres Gris")</t>
  </si>
  <si>
    <t>+473825,0</t>
  </si>
  <si>
    <t>+024406,0</t>
  </si>
  <si>
    <t>BRIVE (Champ de Foire)</t>
  </si>
  <si>
    <t>+450848,0</t>
  </si>
  <si>
    <t>+012853,0</t>
  </si>
  <si>
    <t>CAHORS (St.Pierre la Feuille - Domaine d'Auzole)</t>
  </si>
  <si>
    <t>+443040,0</t>
  </si>
  <si>
    <t>+012630,0</t>
  </si>
  <si>
    <t>CARCASSONNE</t>
  </si>
  <si>
    <t>+431421,0</t>
  </si>
  <si>
    <t>+020636,0</t>
  </si>
  <si>
    <t>CASTRES (Parc des Expositions)</t>
  </si>
  <si>
    <t>+433632,0</t>
  </si>
  <si>
    <t>+021553,0</t>
  </si>
  <si>
    <t>CHALONS-EN-CHAMPAGNE (Parc des expositions)</t>
  </si>
  <si>
    <t>+485640,0</t>
  </si>
  <si>
    <t>+042257,0</t>
  </si>
  <si>
    <t>CHANTILLY (Parking de la Mère Marie)</t>
  </si>
  <si>
    <t>+491127,0</t>
  </si>
  <si>
    <t>+022858,0</t>
  </si>
  <si>
    <t>CHARTRES (Gellainville/extrémité de l'avenue G. Eiffel)</t>
  </si>
  <si>
    <t>+482547,0</t>
  </si>
  <si>
    <t>+013117,0</t>
  </si>
  <si>
    <t>CHATEAUROUX (Parc des Loisirs:Belle Isle))</t>
  </si>
  <si>
    <t>+464918,0</t>
  </si>
  <si>
    <t>+014146,0</t>
  </si>
  <si>
    <t>CLERMONT (Stade Verdier Breuil le Vert)</t>
  </si>
  <si>
    <t>+492206,0</t>
  </si>
  <si>
    <t>+022557,0</t>
  </si>
  <si>
    <t>COLLEGIEN (Site des portes de la forêt)</t>
  </si>
  <si>
    <t>+484943,0</t>
  </si>
  <si>
    <t>+024044,0</t>
  </si>
  <si>
    <t>CREIL (Champs De Mars)</t>
  </si>
  <si>
    <t>+491457,0</t>
  </si>
  <si>
    <t>+022829,0</t>
  </si>
  <si>
    <t>DAX (Stade Municipal)</t>
  </si>
  <si>
    <t>+434242,0</t>
  </si>
  <si>
    <t>-010241,0</t>
  </si>
  <si>
    <t>DIZY-LE-GROS (Terrain situé à côté terrain football)</t>
  </si>
  <si>
    <t>+493751,0</t>
  </si>
  <si>
    <t>+040136,0</t>
  </si>
  <si>
    <t>DOURDAN (Angerville / La Bascule)</t>
  </si>
  <si>
    <t>+481910,0</t>
  </si>
  <si>
    <t>+015942,0</t>
  </si>
  <si>
    <t>ECOUEN (Site de l'AREP)</t>
  </si>
  <si>
    <t>+490135,0</t>
  </si>
  <si>
    <t>+022451,0</t>
  </si>
  <si>
    <t>EPEHY (Cour marchandises Gare SNCF)</t>
  </si>
  <si>
    <t>+500053,0</t>
  </si>
  <si>
    <t>+030750,0</t>
  </si>
  <si>
    <t>EPERNAY (Place Roger Menu)</t>
  </si>
  <si>
    <t>+490206,0</t>
  </si>
  <si>
    <t>+035658,0</t>
  </si>
  <si>
    <t>GIEN (Cour de la gare marchandises SNCF)</t>
  </si>
  <si>
    <t>+474200,0</t>
  </si>
  <si>
    <t>+023813,0</t>
  </si>
  <si>
    <t>GUERET (Place du Hall de l'agriculture de PO)</t>
  </si>
  <si>
    <t>+460935,0</t>
  </si>
  <si>
    <t>+015257,0</t>
  </si>
  <si>
    <t>JARNAC (Parking Salle Polyvalente)</t>
  </si>
  <si>
    <t>+454109,0</t>
  </si>
  <si>
    <t>-001102,0</t>
  </si>
  <si>
    <t>JOUY-LE-CHATEL (Station de pompage)</t>
  </si>
  <si>
    <t>+484007,0</t>
  </si>
  <si>
    <t>+030755,0</t>
  </si>
  <si>
    <t>LA CHATRE (jumelage/Stade)</t>
  </si>
  <si>
    <t>+463454,0</t>
  </si>
  <si>
    <t>+015845,0</t>
  </si>
  <si>
    <t>LA FERTE S/ JOUARRE (rue des Perdriets à SIGNY-SIGNETS)</t>
  </si>
  <si>
    <t>+485517,0</t>
  </si>
  <si>
    <t>+030231,0</t>
  </si>
  <si>
    <t>LAON (Grandlup / La Grange Beaufort)</t>
  </si>
  <si>
    <t>+493937,0</t>
  </si>
  <si>
    <t>+034355,0</t>
  </si>
  <si>
    <t>LA SOUTERRAINE (Espace de l'Ecluse)</t>
  </si>
  <si>
    <t>+461411,0</t>
  </si>
  <si>
    <t>+012927,0</t>
  </si>
  <si>
    <t>LE MANS (Parking du Stade Louis Bollée)</t>
  </si>
  <si>
    <t>+480101,0</t>
  </si>
  <si>
    <t>+001146,0</t>
  </si>
  <si>
    <t>LIMOGES (centre routier Z.I. Nord)</t>
  </si>
  <si>
    <t>+455326,0</t>
  </si>
  <si>
    <t>+011725,0</t>
  </si>
  <si>
    <t>LORRIS (zone de la Noue)</t>
  </si>
  <si>
    <t>+475301,0</t>
  </si>
  <si>
    <t>+023043,0</t>
  </si>
  <si>
    <t>MARNE-LA-VALLEE (Jouy le Chatel)</t>
  </si>
  <si>
    <t>MARSEILLE (Gemenos 13420)</t>
  </si>
  <si>
    <t>+431748,0</t>
  </si>
  <si>
    <t>+053659,0</t>
  </si>
  <si>
    <t>MELUN (Andrezel / Chemin dit "Du Petrole")</t>
  </si>
  <si>
    <t>+483626,0</t>
  </si>
  <si>
    <t>+025000,0</t>
  </si>
  <si>
    <t>MONTELIMAR (Ets. Amblard,Bld. Des Présidents)</t>
  </si>
  <si>
    <t>+443234,0</t>
  </si>
  <si>
    <t>+044620,0</t>
  </si>
  <si>
    <t>MONTLUCON (Parking Athanor)</t>
  </si>
  <si>
    <t>+462052,0</t>
  </si>
  <si>
    <t>+023617,0</t>
  </si>
  <si>
    <t>MONTAUBAN (Domaine des Rives)</t>
  </si>
  <si>
    <t>+440233,0</t>
  </si>
  <si>
    <t>+011807,0</t>
  </si>
  <si>
    <t>MONT VENTOUX (Malaucène)</t>
  </si>
  <si>
    <t>+441058,0</t>
  </si>
  <si>
    <t>+050852,0</t>
  </si>
  <si>
    <t>NANTEUIL (Chemin des Maisonnettes)</t>
  </si>
  <si>
    <t>+490812,0</t>
  </si>
  <si>
    <t>+024636,0</t>
  </si>
  <si>
    <t>NANTES (Aire de plaisance de l'Hippodrome)</t>
  </si>
  <si>
    <t>+471444,0</t>
  </si>
  <si>
    <t>-013320,0</t>
  </si>
  <si>
    <t>NARBONNE (La Nautique près Etang/Bages Sigean)</t>
  </si>
  <si>
    <t>+430836,0</t>
  </si>
  <si>
    <t>+030000,0</t>
  </si>
  <si>
    <t>NEVERS (Hall des expositions)</t>
  </si>
  <si>
    <t>+465855,0</t>
  </si>
  <si>
    <t>+031102,0</t>
  </si>
  <si>
    <t>NOYON (Morlincourt / Le Hameau)</t>
  </si>
  <si>
    <t>+493339,0</t>
  </si>
  <si>
    <t>+030234,0</t>
  </si>
  <si>
    <t>ORANGE (Parc des Expositions)</t>
  </si>
  <si>
    <t>+440744,0</t>
  </si>
  <si>
    <t>+044748,0</t>
  </si>
  <si>
    <t>ORLEANS (Saran / Centre Routier)</t>
  </si>
  <si>
    <t>+475705,0</t>
  </si>
  <si>
    <t>+015047,0</t>
  </si>
  <si>
    <t>PAU (Camping Minucipal)</t>
  </si>
  <si>
    <t>+432000,0</t>
  </si>
  <si>
    <t>-002146,0</t>
  </si>
  <si>
    <t>PERIGUEUX (Parking du Parc des Expositions)</t>
  </si>
  <si>
    <t>+451155,0</t>
  </si>
  <si>
    <t>+004011,0</t>
  </si>
  <si>
    <t>PERPIGNAN (Parc des Attractions)</t>
  </si>
  <si>
    <t>+424230,0</t>
  </si>
  <si>
    <t>+025420,0</t>
  </si>
  <si>
    <t>PITHIVIERS (Parking de la sucrerie)</t>
  </si>
  <si>
    <t>+481009,0</t>
  </si>
  <si>
    <t>+021405,0</t>
  </si>
  <si>
    <t>POITIERS (Parc des Expositions)</t>
  </si>
  <si>
    <t>+463455,0</t>
  </si>
  <si>
    <t>+002228,0</t>
  </si>
  <si>
    <t>PONT STE. MAXENCE (Le Port-Z.I. De Brenouille)</t>
  </si>
  <si>
    <t>+491814,0</t>
  </si>
  <si>
    <t>+023442,0</t>
  </si>
  <si>
    <t>REIMS (Centre routier "Les Esillards")</t>
  </si>
  <si>
    <t>+491355,0</t>
  </si>
  <si>
    <t>+040408,0</t>
  </si>
  <si>
    <t>RETHEL (Parking Hyper Champion Pl. Etoile)</t>
  </si>
  <si>
    <t>+493115,0</t>
  </si>
  <si>
    <t>+042222,0</t>
  </si>
  <si>
    <t>SALBRIS (Place centre ville)</t>
  </si>
  <si>
    <t>+472532,0</t>
  </si>
  <si>
    <t>+020257,0</t>
  </si>
  <si>
    <t>ST. DIZIERS (Z.I. Rue des Ets MIKO)</t>
  </si>
  <si>
    <t>+483919,0</t>
  </si>
  <si>
    <t>+045549,0</t>
  </si>
  <si>
    <t>ST. QUENTIN (Place de la Liberté)</t>
  </si>
  <si>
    <t>+495023,0</t>
  </si>
  <si>
    <t>+031725,0</t>
  </si>
  <si>
    <t>ST. VINCENT-DE-TYROSSE (Aviation Militaire)</t>
  </si>
  <si>
    <t>+433839,0</t>
  </si>
  <si>
    <t>-011719,0</t>
  </si>
  <si>
    <t>SENS (Parking p. lourds,Place des Grahuches)</t>
  </si>
  <si>
    <t>+481146,0</t>
  </si>
  <si>
    <t>+031841,0</t>
  </si>
  <si>
    <t>SEZANNE (rue de l'Ormelot)</t>
  </si>
  <si>
    <t>+484249,0</t>
  </si>
  <si>
    <t>+034344,0</t>
  </si>
  <si>
    <t>SOISSONS (Chaussée Brunehaut)</t>
  </si>
  <si>
    <t>+492129,0</t>
  </si>
  <si>
    <t>+031645,0</t>
  </si>
  <si>
    <t>SOUILLAC (cour de la Gare de Marchandise)</t>
  </si>
  <si>
    <t>+445407,0</t>
  </si>
  <si>
    <t>+012753,0</t>
  </si>
  <si>
    <t>TOURS (Allée des Peupleraires)</t>
  </si>
  <si>
    <t>+472226,0</t>
  </si>
  <si>
    <t>+004421,0</t>
  </si>
  <si>
    <t>TOURY (Parking du Relais de la Chapelle)</t>
  </si>
  <si>
    <t>+481112,0</t>
  </si>
  <si>
    <t>+015551,0</t>
  </si>
  <si>
    <t>TRELOU S/ MARNE (Les Meules)</t>
  </si>
  <si>
    <t>+490419,0</t>
  </si>
  <si>
    <t>+033600,0</t>
  </si>
  <si>
    <t>TROYES (Parc des expositions)</t>
  </si>
  <si>
    <t>+481742,0</t>
  </si>
  <si>
    <t>+040352,0</t>
  </si>
  <si>
    <t>VERVINS (Z.I. Pré Madame)</t>
  </si>
  <si>
    <t>+494941,0</t>
  </si>
  <si>
    <t>+035444,0</t>
  </si>
  <si>
    <t>VICHY (Stade Omnisports)</t>
  </si>
  <si>
    <t>+460817,0</t>
  </si>
  <si>
    <t>+032418,0</t>
  </si>
  <si>
    <t>VIERZON (Place entre ANPE et Porte de Sologne)</t>
  </si>
  <si>
    <t>+471247,0</t>
  </si>
  <si>
    <t>+020350,0</t>
  </si>
  <si>
    <t>VOUZIERS (terrain face au Collège Paul Drou)</t>
  </si>
  <si>
    <t>+492405,0</t>
  </si>
  <si>
    <t>+044135,0</t>
  </si>
  <si>
    <t>SPANJE/ESPAGNE</t>
  </si>
  <si>
    <t>BARCELONA (Montjuich)</t>
  </si>
  <si>
    <t>+412131,0</t>
  </si>
  <si>
    <t>+020859,0</t>
  </si>
  <si>
    <t>SAN SEBASTIAN</t>
  </si>
  <si>
    <t>+431943,0</t>
  </si>
  <si>
    <t>-015920,0</t>
  </si>
  <si>
    <t>DUITSLAND/ALLEMAGNE</t>
  </si>
  <si>
    <t>OFFENBURG (Beim alten Ausbesserungswerk)</t>
  </si>
  <si>
    <t>+482851,3</t>
  </si>
  <si>
    <t>+075710,7</t>
  </si>
  <si>
    <t>RASTATT (Mittelfeldstrasse)</t>
  </si>
  <si>
    <t>+484844,9</t>
  </si>
  <si>
    <t>+081039,9</t>
  </si>
  <si>
    <t>SAARBRUCKEN (Uberherrn)</t>
  </si>
  <si>
    <t>+491554,4</t>
  </si>
  <si>
    <t>+064105,9</t>
  </si>
  <si>
    <t>STUTTGART (Lingwiesenstrasse)</t>
  </si>
  <si>
    <t>+485045,9</t>
  </si>
  <si>
    <t>+090638,2</t>
  </si>
  <si>
    <t>LUXEMBURG/LUXEMBOURG</t>
  </si>
  <si>
    <t>DUDELANGE (Frisange)</t>
  </si>
  <si>
    <t>+493204,7</t>
  </si>
  <si>
    <t>+061028,1</t>
  </si>
  <si>
    <t>BELGIE/BELGIQUE</t>
  </si>
  <si>
    <t>MACQUENOISE (Eglise)</t>
  </si>
  <si>
    <t>+495833,7</t>
  </si>
  <si>
    <t>+041043,2</t>
  </si>
  <si>
    <t>MOESKROEN (L.A.R. Rekkem)</t>
  </si>
  <si>
    <t>+504628,9</t>
  </si>
  <si>
    <t>+031114,6</t>
  </si>
  <si>
    <t>MOESKROEN (rue de Plavitout)</t>
  </si>
  <si>
    <t>+504455,3</t>
  </si>
  <si>
    <t>+031426,7</t>
  </si>
  <si>
    <t>MOMIGNIES ("BOURGES")</t>
  </si>
  <si>
    <t>+500229,8</t>
  </si>
  <si>
    <t>+040939,4</t>
  </si>
  <si>
    <t>QUIEVRAIN (La Distillerie de Bernissart)</t>
  </si>
  <si>
    <t>+502709,1</t>
  </si>
  <si>
    <t>+034350,5</t>
  </si>
  <si>
    <t>RONDE VAN BELGIE</t>
  </si>
  <si>
    <t>ARLON (Parc des Expositions-Maison de la Culture)</t>
  </si>
  <si>
    <t>+494043,3</t>
  </si>
  <si>
    <t>+054807,6</t>
  </si>
  <si>
    <t>BEERSEL (Camping steenweg op Ukkel)</t>
  </si>
  <si>
    <t>+504611,6</t>
  </si>
  <si>
    <t>+041840,9</t>
  </si>
  <si>
    <t>BOOM (Industriepark)</t>
  </si>
  <si>
    <t>+510526,8</t>
  </si>
  <si>
    <t>+042246,9</t>
  </si>
  <si>
    <t>COGNELEE (Ancienne Gare)</t>
  </si>
  <si>
    <t>+503059,0</t>
  </si>
  <si>
    <t>+045409,2</t>
  </si>
  <si>
    <t>GENT (Parking Bedrijvencentrum REGIO GENT N.V.)</t>
  </si>
  <si>
    <t>+510104,2</t>
  </si>
  <si>
    <t>+034407,9</t>
  </si>
  <si>
    <t>HERSTAL (Zoning sur les Hauts Sarts de Liège)</t>
  </si>
  <si>
    <t>+504123,3</t>
  </si>
  <si>
    <t>+053506,4</t>
  </si>
  <si>
    <t>OOSTENDE (Industriezone Conterdam)</t>
  </si>
  <si>
    <t>+511244,3</t>
  </si>
  <si>
    <t>+025656,7</t>
  </si>
  <si>
    <t>RUMES (Terrain de Football)</t>
  </si>
  <si>
    <t>+503222,0</t>
  </si>
  <si>
    <t>+031832,4</t>
  </si>
  <si>
    <t>SINT-NIKLAAS (Grote Markt - Grande Place)</t>
  </si>
  <si>
    <t>+510928,3</t>
  </si>
  <si>
    <t>+040808,9</t>
  </si>
  <si>
    <t>SINT-TRUIDEN (Parking Stadswerkhuis - St.Jorisstraat)</t>
  </si>
  <si>
    <t>+504924,3</t>
  </si>
  <si>
    <t>+051224,6</t>
  </si>
  <si>
    <t>WAVRE (Zone Industrielle Nord-Parking SUN CHEMICAL)</t>
  </si>
  <si>
    <t>+504411,3</t>
  </si>
  <si>
    <t>+043607,9</t>
  </si>
  <si>
    <t>BELGIE (diverse) /BELGIQUE (divers)</t>
  </si>
  <si>
    <t>AALST (Hofstade ingang Interbeton - naast parking NMBS)</t>
  </si>
  <si>
    <t>+505733,8</t>
  </si>
  <si>
    <t>+040214,9</t>
  </si>
  <si>
    <t>ACHENE</t>
  </si>
  <si>
    <t>+501558,8</t>
  </si>
  <si>
    <t>+050237,5</t>
  </si>
  <si>
    <t>ANDERLUES</t>
  </si>
  <si>
    <t>+502427,7</t>
  </si>
  <si>
    <t>+041613,8</t>
  </si>
  <si>
    <t>BEAUMONT</t>
  </si>
  <si>
    <t>+501430,5</t>
  </si>
  <si>
    <t>+041451,3</t>
  </si>
  <si>
    <t>BEAUWELZ</t>
  </si>
  <si>
    <t>+500040,0</t>
  </si>
  <si>
    <t>+041040,2</t>
  </si>
  <si>
    <t>BLATON</t>
  </si>
  <si>
    <t>+503020,1</t>
  </si>
  <si>
    <t>+034132,3</t>
  </si>
  <si>
    <t>BOUILLON</t>
  </si>
  <si>
    <t>+494743,4</t>
  </si>
  <si>
    <t>+050420,8</t>
  </si>
  <si>
    <t>CAMBRON</t>
  </si>
  <si>
    <t>+503450,5</t>
  </si>
  <si>
    <t>+035613,7</t>
  </si>
  <si>
    <t>CHARLEROI</t>
  </si>
  <si>
    <t>+502418,1</t>
  </si>
  <si>
    <t>+042621,6</t>
  </si>
  <si>
    <t>CHIMAY (Industriezone Rue Fernand Tilquin)</t>
  </si>
  <si>
    <t>+500207,9</t>
  </si>
  <si>
    <t>+042238,5</t>
  </si>
  <si>
    <t>CUL-DES-SARTS (nog onbekend / encore inconnu)</t>
  </si>
  <si>
    <t>+495633,2</t>
  </si>
  <si>
    <t>+042604,3</t>
  </si>
  <si>
    <t>DINANT</t>
  </si>
  <si>
    <t>+501543,6</t>
  </si>
  <si>
    <t>+045447,1</t>
  </si>
  <si>
    <t>DOISCHE</t>
  </si>
  <si>
    <t>+500843,7</t>
  </si>
  <si>
    <t>+044513,4</t>
  </si>
  <si>
    <t>DOORNIK</t>
  </si>
  <si>
    <t>+503644,2</t>
  </si>
  <si>
    <t>+032348,8</t>
  </si>
  <si>
    <t>DOORNIK (oud militair domein-vervangingsprogramma)</t>
  </si>
  <si>
    <t>+503600,0</t>
  </si>
  <si>
    <t>+032300,0</t>
  </si>
  <si>
    <t>EDINGEN</t>
  </si>
  <si>
    <t>+504133,5</t>
  </si>
  <si>
    <t>+040221,2</t>
  </si>
  <si>
    <t>EIZERINGEN</t>
  </si>
  <si>
    <t>+504949,2</t>
  </si>
  <si>
    <t>+040836,9</t>
  </si>
  <si>
    <t>ERQUELINNES</t>
  </si>
  <si>
    <t>+501840,6</t>
  </si>
  <si>
    <t>+040728,1</t>
  </si>
  <si>
    <t>FLEURUS (Plaats Ligny)</t>
  </si>
  <si>
    <t>+503000,9</t>
  </si>
  <si>
    <t>+043357,2</t>
  </si>
  <si>
    <t>FLORENTVILLE (gare)</t>
  </si>
  <si>
    <t>+494224,9</t>
  </si>
  <si>
    <t>+051952,0</t>
  </si>
  <si>
    <t>FOSSES-LA-VILLE (nog onbekend / encore inconnu)</t>
  </si>
  <si>
    <t>+502219,4</t>
  </si>
  <si>
    <t>+044128,8</t>
  </si>
  <si>
    <t>GEDINNE</t>
  </si>
  <si>
    <t>+495907,4</t>
  </si>
  <si>
    <t>+045837,0</t>
  </si>
  <si>
    <t>GEMBLOUX</t>
  </si>
  <si>
    <t>+505324,7</t>
  </si>
  <si>
    <t>+050654,6</t>
  </si>
  <si>
    <t>GRAIDE GARE</t>
  </si>
  <si>
    <t>+495601,2</t>
  </si>
  <si>
    <t>+050235,8</t>
  </si>
  <si>
    <t>HALLE</t>
  </si>
  <si>
    <t>+504419,6</t>
  </si>
  <si>
    <t>+041431,6</t>
  </si>
  <si>
    <t>HANNUT</t>
  </si>
  <si>
    <t>+504005,0</t>
  </si>
  <si>
    <t>+050510,3</t>
  </si>
  <si>
    <t>HARCHIES</t>
  </si>
  <si>
    <t>+502837,2</t>
  </si>
  <si>
    <t>+034233,5</t>
  </si>
  <si>
    <t>HORNU</t>
  </si>
  <si>
    <t>+502604,2</t>
  </si>
  <si>
    <t>+034939,4</t>
  </si>
  <si>
    <t>HOUTREMONT</t>
  </si>
  <si>
    <t>+495635,5</t>
  </si>
  <si>
    <t>+045639,2</t>
  </si>
  <si>
    <t>LAMBUSART</t>
  </si>
  <si>
    <t>+502735,0</t>
  </si>
  <si>
    <t>+043322,7</t>
  </si>
  <si>
    <t>LE BRULY</t>
  </si>
  <si>
    <t>+495808,0</t>
  </si>
  <si>
    <t>+043135,4</t>
  </si>
  <si>
    <t>LEERBEEK</t>
  </si>
  <si>
    <t>+504630,9</t>
  </si>
  <si>
    <t>+040705,0</t>
  </si>
  <si>
    <t>L'ESCALIERE</t>
  </si>
  <si>
    <t>+495650,7</t>
  </si>
  <si>
    <t>+042513,9</t>
  </si>
  <si>
    <t>LESSEN (Chemin de Moesbeke - Deux Acren/cimetière)</t>
  </si>
  <si>
    <t>+504405,5</t>
  </si>
  <si>
    <t>+035020,7</t>
  </si>
  <si>
    <t>LE TOUQUET</t>
  </si>
  <si>
    <t>+504237,8</t>
  </si>
  <si>
    <t>+025446,8</t>
  </si>
  <si>
    <t>MACHELEN</t>
  </si>
  <si>
    <t>+505448,1</t>
  </si>
  <si>
    <t>+042614,1</t>
  </si>
  <si>
    <t>MANAGE</t>
  </si>
  <si>
    <t>+503013,9</t>
  </si>
  <si>
    <t>+041404,2</t>
  </si>
  <si>
    <t>MARIEMBOURG (nog onbekend / encore inconnu)</t>
  </si>
  <si>
    <t>+500544,4</t>
  </si>
  <si>
    <t>+043126,8</t>
  </si>
  <si>
    <t>MARLOIE</t>
  </si>
  <si>
    <t>+501146,3</t>
  </si>
  <si>
    <t>+051846,7</t>
  </si>
  <si>
    <t>MECHELEN - NOORD</t>
  </si>
  <si>
    <t>+510243,3</t>
  </si>
  <si>
    <t>+042940,6</t>
  </si>
  <si>
    <t>MECHELEN - ZUID (industrieterrein)</t>
  </si>
  <si>
    <t>+510034,4</t>
  </si>
  <si>
    <t>+042734,7</t>
  </si>
  <si>
    <t>MERCHTEM</t>
  </si>
  <si>
    <t>+505728,4</t>
  </si>
  <si>
    <t>+041640,5</t>
  </si>
  <si>
    <t>MERCHTEM (station)</t>
  </si>
  <si>
    <t>+505715,3</t>
  </si>
  <si>
    <t>+041325,8</t>
  </si>
  <si>
    <t>MEISSE (kerktoren)</t>
  </si>
  <si>
    <t>+505604,4</t>
  </si>
  <si>
    <t>+041939,9</t>
  </si>
  <si>
    <t>METTET (rue de SOMTET - aan recyclagepark)</t>
  </si>
  <si>
    <t>+501817,7</t>
  </si>
  <si>
    <t>+043859,0</t>
  </si>
  <si>
    <t>METTET (nog onbekend / encore inconnu)</t>
  </si>
  <si>
    <t>+501919,0</t>
  </si>
  <si>
    <t>+044000,1</t>
  </si>
  <si>
    <t>NINOVE ind (Sunco)</t>
  </si>
  <si>
    <t>+505028,2</t>
  </si>
  <si>
    <t>+040218,7</t>
  </si>
  <si>
    <t>OPWIJK</t>
  </si>
  <si>
    <t>+505748,1</t>
  </si>
  <si>
    <t>+041314,1</t>
  </si>
  <si>
    <t>OTENBOURG</t>
  </si>
  <si>
    <t>+504512,8</t>
  </si>
  <si>
    <t>+043819,4</t>
  </si>
  <si>
    <t>OUDENAARDE</t>
  </si>
  <si>
    <t>+505223,6</t>
  </si>
  <si>
    <t>+033634,0</t>
  </si>
  <si>
    <t>OUFFET</t>
  </si>
  <si>
    <t>+502633,6</t>
  </si>
  <si>
    <t>+052806,0</t>
  </si>
  <si>
    <t>PECQ</t>
  </si>
  <si>
    <t>+504147,1</t>
  </si>
  <si>
    <t>+032033,4</t>
  </si>
  <si>
    <t>PERUWELZ (La Vieille Poste, Canal Quai Paray)</t>
  </si>
  <si>
    <t>+503110,5</t>
  </si>
  <si>
    <t>+033532,1</t>
  </si>
  <si>
    <t>PHILIPPEVILLE</t>
  </si>
  <si>
    <t>+501206,3</t>
  </si>
  <si>
    <t>+043153,3</t>
  </si>
  <si>
    <t>PUTTE</t>
  </si>
  <si>
    <t>+510321,0</t>
  </si>
  <si>
    <t>+043736,7</t>
  </si>
  <si>
    <t>RHISNES</t>
  </si>
  <si>
    <t>+502951,5</t>
  </si>
  <si>
    <t>+044810,9</t>
  </si>
  <si>
    <t>ROCHERATH</t>
  </si>
  <si>
    <t>+061739,5</t>
  </si>
  <si>
    <t>ROISIN</t>
  </si>
  <si>
    <t>+502113,3</t>
  </si>
  <si>
    <t>+034209,0</t>
  </si>
  <si>
    <t>SCHAARBEEK</t>
  </si>
  <si>
    <t>+505241,5</t>
  </si>
  <si>
    <t>+042247,3</t>
  </si>
  <si>
    <t>SILENRIEUX (nog onbekend / encore inconnu)</t>
  </si>
  <si>
    <t>+501121,4</t>
  </si>
  <si>
    <t>+042443,1</t>
  </si>
  <si>
    <t>SOLRE</t>
  </si>
  <si>
    <t>+501847,0</t>
  </si>
  <si>
    <t>+040929,2</t>
  </si>
  <si>
    <t>SCHAFFEN</t>
  </si>
  <si>
    <t>+510002,5</t>
  </si>
  <si>
    <t>+050457,8</t>
  </si>
  <si>
    <t>ST.-VITH</t>
  </si>
  <si>
    <t>+501644,2</t>
  </si>
  <si>
    <t>+060915,4</t>
  </si>
  <si>
    <t>SIVRY</t>
  </si>
  <si>
    <t>+500743,7</t>
  </si>
  <si>
    <t>+040836,7</t>
  </si>
  <si>
    <t>SOIGNIES</t>
  </si>
  <si>
    <t>+503422,0</t>
  </si>
  <si>
    <t>+040410,9</t>
  </si>
  <si>
    <t>SUGNY</t>
  </si>
  <si>
    <t>+494853,7</t>
  </si>
  <si>
    <t>+045404,1</t>
  </si>
  <si>
    <t>TERNAT (kerk)</t>
  </si>
  <si>
    <t>+505218,5</t>
  </si>
  <si>
    <t>+040709,2</t>
  </si>
  <si>
    <t>TOURNAI</t>
  </si>
  <si>
    <t>VILLERS-LA-TOUR (nog onbekend / encore inconnu)</t>
  </si>
  <si>
    <t>+500204,5</t>
  </si>
  <si>
    <t>+041551,4</t>
  </si>
  <si>
    <t>VILVOORDE</t>
  </si>
  <si>
    <t>+505538,4</t>
  </si>
  <si>
    <t>+042533,2</t>
  </si>
  <si>
    <t>VIRTON (Faubourg d'Arrival-terrein tegenover het Atheneum)</t>
  </si>
  <si>
    <t>+493351,8</t>
  </si>
  <si>
    <t>+053157,4</t>
  </si>
  <si>
    <t>WANLIN</t>
  </si>
  <si>
    <t>+500933,2</t>
  </si>
  <si>
    <t>+050340,7</t>
  </si>
  <si>
    <t>WELLIN</t>
  </si>
  <si>
    <t>+500459,8</t>
  </si>
  <si>
    <t>+050650,4</t>
  </si>
  <si>
    <t>WOLVERTEM</t>
  </si>
  <si>
    <t>+505804,5</t>
  </si>
  <si>
    <t>+041717,3</t>
  </si>
  <si>
    <t>LOS</t>
  </si>
  <si>
    <t>AANKOMST</t>
  </si>
  <si>
    <t>DUUR</t>
  </si>
  <si>
    <t>AFSTAND</t>
  </si>
  <si>
    <t xml:space="preserve">N-WGS84 :  </t>
  </si>
  <si>
    <t xml:space="preserve">E-WGS84 :  </t>
  </si>
  <si>
    <t>SAMBREVILLE</t>
  </si>
  <si>
    <t>MOMIGNIES</t>
  </si>
  <si>
    <t>VERVINS</t>
  </si>
  <si>
    <t>SOISSONS</t>
  </si>
  <si>
    <t>LAON</t>
  </si>
  <si>
    <t>NANTEUIL</t>
  </si>
  <si>
    <t>COLLEGIEN</t>
  </si>
  <si>
    <t>MELUN</t>
  </si>
  <si>
    <t>PITHIVIERS</t>
  </si>
  <si>
    <t>COORDINATEN LOKAAL</t>
  </si>
  <si>
    <t>+502544,9</t>
  </si>
  <si>
    <t>+043759,3</t>
  </si>
  <si>
    <t>FLEURUS</t>
  </si>
  <si>
    <t>METTET</t>
  </si>
  <si>
    <t xml:space="preserve">(+ of - teken verplicht </t>
  </si>
  <si>
    <t>LOSSINGSPLAATS</t>
  </si>
  <si>
    <t>SNELHEID</t>
  </si>
  <si>
    <t>Datum</t>
  </si>
  <si>
    <t>Naam</t>
  </si>
  <si>
    <t>+500000,6</t>
  </si>
  <si>
    <t>+050000,9</t>
  </si>
  <si>
    <t>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</si>
</sst>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0000"/>
    <numFmt numFmtId="166" formatCode="0.00000000"/>
    <numFmt numFmtId="167" formatCode="0.0000"/>
    <numFmt numFmtId="168" formatCode="0.00000"/>
    <numFmt numFmtId="169" formatCode="[$-813]dddd\ d\ mmmm\ yyyy"/>
    <numFmt numFmtId="170" formatCode="dd\-mm\-yy;@"/>
  </numFmts>
  <fonts count="62">
    <font>
      <sz val="12"/>
      <name val="Times New Roman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8"/>
      <color indexed="8"/>
      <name val="Arial"/>
      <family val="2"/>
    </font>
    <font>
      <sz val="10"/>
      <name val="Courier New"/>
      <family val="3"/>
    </font>
    <font>
      <b/>
      <sz val="12"/>
      <name val="Times New Roman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color indexed="48"/>
      <name val="Times New Roman"/>
      <family val="1"/>
    </font>
    <font>
      <sz val="8"/>
      <name val="Times New Roman"/>
      <family val="0"/>
    </font>
    <font>
      <sz val="24"/>
      <color indexed="8"/>
      <name val="Elephant"/>
      <family val="1"/>
    </font>
    <font>
      <sz val="16"/>
      <name val="Times New Roman"/>
      <family val="0"/>
    </font>
    <font>
      <b/>
      <sz val="16"/>
      <color indexed="48"/>
      <name val="Times New Roman"/>
      <family val="0"/>
    </font>
    <font>
      <sz val="14"/>
      <name val="Courier New"/>
      <family val="3"/>
    </font>
    <font>
      <b/>
      <u val="single"/>
      <sz val="14"/>
      <name val="Baskerville Old Face"/>
      <family val="1"/>
    </font>
    <font>
      <sz val="14"/>
      <name val="Baskerville Old Face"/>
      <family val="1"/>
    </font>
    <font>
      <b/>
      <sz val="18"/>
      <name val="Times New Roman"/>
      <family val="0"/>
    </font>
    <font>
      <u val="single"/>
      <sz val="14"/>
      <name val="Baskerville Old Face"/>
      <family val="1"/>
    </font>
    <font>
      <sz val="14"/>
      <color indexed="8"/>
      <name val="Elephant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2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5700"/>
      <name val="Times New Roman"/>
      <family val="2"/>
    </font>
    <font>
      <sz val="12"/>
      <color rgb="FF9C0006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i/>
      <u val="single"/>
      <sz val="10"/>
      <color rgb="FFFF0000"/>
      <name val="Arial"/>
      <family val="2"/>
    </font>
    <font>
      <b/>
      <i/>
      <u val="single"/>
      <sz val="12"/>
      <color rgb="FFFF0000"/>
      <name val="Times New Roman"/>
      <family val="1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Alignment="1" quotePrefix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 quotePrefix="1">
      <alignment vertical="center"/>
    </xf>
    <xf numFmtId="49" fontId="0" fillId="0" borderId="0" xfId="44" applyNumberFormat="1" applyFont="1" applyAlignment="1" applyProtection="1">
      <alignment vertical="center"/>
      <protection hidden="1"/>
    </xf>
    <xf numFmtId="0" fontId="7" fillId="0" borderId="0" xfId="0" applyFont="1" applyAlignment="1">
      <alignment horizontal="center" vertical="center"/>
    </xf>
    <xf numFmtId="164" fontId="0" fillId="0" borderId="0" xfId="44" applyNumberFormat="1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right"/>
    </xf>
    <xf numFmtId="49" fontId="13" fillId="33" borderId="10" xfId="0" applyNumberFormat="1" applyFont="1" applyFill="1" applyBorder="1" applyAlignment="1" applyProtection="1">
      <alignment/>
      <protection locked="0"/>
    </xf>
    <xf numFmtId="21" fontId="13" fillId="34" borderId="0" xfId="0" applyNumberFormat="1" applyFont="1" applyFill="1" applyAlignment="1">
      <alignment horizontal="center"/>
    </xf>
    <xf numFmtId="21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164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3" fillId="33" borderId="11" xfId="0" applyNumberFormat="1" applyFont="1" applyFill="1" applyBorder="1" applyAlignment="1" applyProtection="1">
      <alignment/>
      <protection locked="0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1" fontId="18" fillId="0" borderId="16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vertical="center"/>
    </xf>
    <xf numFmtId="1" fontId="7" fillId="0" borderId="16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1" fontId="7" fillId="0" borderId="19" xfId="0" applyNumberFormat="1" applyFont="1" applyBorder="1" applyAlignment="1">
      <alignment horizontal="center" vertical="center"/>
    </xf>
    <xf numFmtId="0" fontId="19" fillId="35" borderId="20" xfId="0" applyFont="1" applyFill="1" applyBorder="1" applyAlignment="1">
      <alignment horizontal="center" vertical="center"/>
    </xf>
    <xf numFmtId="2" fontId="14" fillId="35" borderId="21" xfId="0" applyNumberFormat="1" applyFont="1" applyFill="1" applyBorder="1" applyAlignment="1">
      <alignment vertical="center"/>
    </xf>
    <xf numFmtId="2" fontId="10" fillId="35" borderId="21" xfId="0" applyNumberFormat="1" applyFont="1" applyFill="1" applyBorder="1" applyAlignment="1">
      <alignment vertical="center"/>
    </xf>
    <xf numFmtId="2" fontId="10" fillId="35" borderId="22" xfId="0" applyNumberFormat="1" applyFont="1" applyFill="1" applyBorder="1" applyAlignment="1">
      <alignment vertical="center"/>
    </xf>
    <xf numFmtId="167" fontId="14" fillId="35" borderId="21" xfId="0" applyNumberFormat="1" applyFont="1" applyFill="1" applyBorder="1" applyAlignment="1">
      <alignment vertical="center"/>
    </xf>
    <xf numFmtId="0" fontId="20" fillId="0" borderId="15" xfId="0" applyFont="1" applyBorder="1" applyAlignment="1" applyProtection="1">
      <alignment vertical="center"/>
      <protection/>
    </xf>
    <xf numFmtId="49" fontId="15" fillId="0" borderId="10" xfId="0" applyNumberFormat="1" applyFont="1" applyBorder="1" applyAlignment="1" applyProtection="1">
      <alignment vertical="center"/>
      <protection/>
    </xf>
    <xf numFmtId="49" fontId="13" fillId="33" borderId="10" xfId="0" applyNumberFormat="1" applyFont="1" applyFill="1" applyBorder="1" applyAlignment="1" applyProtection="1">
      <alignment/>
      <protection/>
    </xf>
    <xf numFmtId="49" fontId="13" fillId="33" borderId="11" xfId="0" applyNumberFormat="1" applyFont="1" applyFill="1" applyBorder="1" applyAlignment="1" applyProtection="1">
      <alignment/>
      <protection/>
    </xf>
    <xf numFmtId="0" fontId="59" fillId="0" borderId="0" xfId="0" applyFont="1" applyAlignment="1" applyProtection="1">
      <alignment horizontal="center" vertical="center"/>
      <protection/>
    </xf>
    <xf numFmtId="170" fontId="60" fillId="0" borderId="0" xfId="44" applyNumberFormat="1" applyFont="1" applyAlignment="1" applyProtection="1">
      <alignment horizontal="center" vertical="center"/>
      <protection/>
    </xf>
    <xf numFmtId="21" fontId="13" fillId="34" borderId="0" xfId="0" applyNumberFormat="1" applyFont="1" applyFill="1" applyAlignment="1" applyProtection="1">
      <alignment horizontal="center"/>
      <protection/>
    </xf>
    <xf numFmtId="0" fontId="20" fillId="0" borderId="15" xfId="0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9"/>
  <sheetViews>
    <sheetView zoomScalePageLayoutView="0" workbookViewId="0" topLeftCell="A1">
      <selection activeCell="Q7" sqref="Q7"/>
    </sheetView>
  </sheetViews>
  <sheetFormatPr defaultColWidth="9.00390625" defaultRowHeight="15.75"/>
  <cols>
    <col min="1" max="1" width="38.125" style="0" customWidth="1"/>
    <col min="2" max="2" width="16.375" style="0" customWidth="1"/>
    <col min="3" max="3" width="13.75390625" style="0" customWidth="1"/>
    <col min="4" max="4" width="13.00390625" style="14" customWidth="1"/>
    <col min="5" max="6" width="0" style="0" hidden="1" customWidth="1"/>
    <col min="7" max="7" width="11.375" style="0" hidden="1" customWidth="1"/>
    <col min="8" max="8" width="11.25390625" style="0" hidden="1" customWidth="1"/>
    <col min="9" max="14" width="0" style="0" hidden="1" customWidth="1"/>
    <col min="15" max="15" width="14.125" style="0" customWidth="1"/>
    <col min="16" max="16" width="12.00390625" style="0" customWidth="1"/>
    <col min="17" max="17" width="10.875" style="0" customWidth="1"/>
  </cols>
  <sheetData>
    <row r="1" spans="1:17" s="25" customFormat="1" ht="21" customHeight="1">
      <c r="A1" s="20" t="s">
        <v>553</v>
      </c>
      <c r="B1" s="21" t="s">
        <v>558</v>
      </c>
      <c r="C1" s="22"/>
      <c r="D1" s="23"/>
      <c r="E1" s="24">
        <v>0.01745329251994278</v>
      </c>
      <c r="F1" s="25">
        <v>0.0067394967422767</v>
      </c>
      <c r="G1" s="26">
        <v>0.99664718933525</v>
      </c>
      <c r="H1" s="25">
        <v>6378137</v>
      </c>
      <c r="O1" s="27" t="s">
        <v>538</v>
      </c>
      <c r="P1" s="27" t="s">
        <v>539</v>
      </c>
      <c r="Q1" s="27" t="s">
        <v>540</v>
      </c>
    </row>
    <row r="2" spans="1:17" ht="20.25">
      <c r="A2" s="28" t="s">
        <v>542</v>
      </c>
      <c r="B2" s="29" t="s">
        <v>0</v>
      </c>
      <c r="C2" s="2"/>
      <c r="D2" s="15"/>
      <c r="E2" s="3">
        <f>+SIGN(VALUE(B2))*(VALUE(MID(B2,2,2))+VALUE(MID(B2,4,2))/60+VALUE(MID(B2,6,5))/3600)*$E$1</f>
        <v>0.8858932520998933</v>
      </c>
      <c r="O2" s="30">
        <v>0.2881944444444445</v>
      </c>
      <c r="P2" s="30">
        <v>0.3368171296296296</v>
      </c>
      <c r="Q2" s="31">
        <f>P2-O2</f>
        <v>0.048622685185185144</v>
      </c>
    </row>
    <row r="3" spans="1:5" ht="21" thickBot="1">
      <c r="A3" s="28" t="s">
        <v>543</v>
      </c>
      <c r="B3" s="38" t="s">
        <v>1</v>
      </c>
      <c r="C3" s="2"/>
      <c r="E3" s="3">
        <f>+SIGN(VALUE(B3))*(VALUE(MID(B3,2,2))+VALUE(MID(B3,4,2))/60+VALUE(MID(B3,6,5))/3600)*$E$1</f>
        <v>0.08864624233615159</v>
      </c>
    </row>
    <row r="4" spans="1:15" s="37" customFormat="1" ht="30" customHeight="1" thickTop="1">
      <c r="A4" s="39" t="s">
        <v>559</v>
      </c>
      <c r="B4" s="40" t="s">
        <v>3</v>
      </c>
      <c r="C4" s="40" t="s">
        <v>4</v>
      </c>
      <c r="D4" s="41" t="s">
        <v>541</v>
      </c>
      <c r="E4" s="36"/>
      <c r="O4" s="50" t="s">
        <v>560</v>
      </c>
    </row>
    <row r="5" spans="1:15" ht="32.25">
      <c r="A5" s="42" t="s">
        <v>556</v>
      </c>
      <c r="B5" s="43" t="s">
        <v>374</v>
      </c>
      <c r="C5" s="43" t="s">
        <v>375</v>
      </c>
      <c r="D5" s="44">
        <f aca="true" t="shared" si="0" ref="D5:D15">($H$1/J5)*(ATAN(-N5/SQRT(1-N5^2))+2*ATAN(1))</f>
        <v>46261.417251663</v>
      </c>
      <c r="E5" s="32">
        <f aca="true" t="shared" si="1" ref="E5:E15">+SIGN(VALUE(B5))*(VALUE(MID(B5,2,2))+VALUE(MID(B5,4,2))/60+VALUE(MID(B5,6,5))/3600)*$E$1</f>
        <v>0.8813956355802404</v>
      </c>
      <c r="F5" s="32">
        <f aca="true" t="shared" si="2" ref="F5:F15">+SIGN(VALUE(C5))*(VALUE(MID(C5,2,2))+VALUE(MID(C5,4,2))/60+VALUE(MID(C5,6,5))/3600)*$E$1</f>
        <v>0.07968979439133429</v>
      </c>
      <c r="G5" s="32">
        <f aca="true" t="shared" si="3" ref="G5:G15">($E$2+E5)/2</f>
        <v>0.8836444438400668</v>
      </c>
      <c r="H5" s="33">
        <f aca="true" t="shared" si="4" ref="H5:H15">F5-$E$3</f>
        <v>-0.0089564479448173</v>
      </c>
      <c r="I5" s="34">
        <f aca="true" t="shared" si="5" ref="I5:I15">$F$1*COS(G5)^2</f>
        <v>0.0027118704018632687</v>
      </c>
      <c r="J5" s="34">
        <f aca="true" t="shared" si="6" ref="J5:J15">SQRT(1+I5)</f>
        <v>1.0013550171651726</v>
      </c>
      <c r="K5" s="35">
        <f aca="true" t="shared" si="7" ref="K5:K15">J5*H5</f>
        <v>-0.008968584085521503</v>
      </c>
      <c r="L5" s="34">
        <f aca="true" t="shared" si="8" ref="L5:L15">ATAN($G$1*TAN($E$2))</f>
        <v>0.884247285155378</v>
      </c>
      <c r="M5" s="34">
        <f aca="true" t="shared" si="9" ref="M5:M15">ATAN($G$1*TAN(E5))</f>
        <v>0.8797467431460915</v>
      </c>
      <c r="N5" s="35">
        <f aca="true" t="shared" si="10" ref="N5:N15">SIN(L5)*SIN(M5)+COS(L5)*COS(M5)*COS(K5)</f>
        <v>0.9999736248807644</v>
      </c>
      <c r="O5" s="51">
        <f aca="true" t="shared" si="11" ref="O5:O15">D5/(HOUR($Q$2)*60+MINUTE($Q$2)+SECOND($Q$2)/60)</f>
        <v>660.7200750058986</v>
      </c>
    </row>
    <row r="6" spans="1:15" ht="32.25">
      <c r="A6" s="42" t="s">
        <v>544</v>
      </c>
      <c r="B6" s="43" t="s">
        <v>554</v>
      </c>
      <c r="C6" s="43" t="s">
        <v>555</v>
      </c>
      <c r="D6" s="44">
        <f t="shared" si="0"/>
        <v>48319.796642661015</v>
      </c>
      <c r="E6" s="32">
        <f t="shared" si="1"/>
        <v>0.8801545125565998</v>
      </c>
      <c r="F6" s="32">
        <f t="shared" si="2"/>
        <v>0.08086352831330045</v>
      </c>
      <c r="G6" s="32">
        <f t="shared" si="3"/>
        <v>0.8830238823282466</v>
      </c>
      <c r="H6" s="33">
        <f t="shared" si="4"/>
        <v>-0.007782714022851148</v>
      </c>
      <c r="I6" s="34">
        <f t="shared" si="5"/>
        <v>0.0027159727018663082</v>
      </c>
      <c r="J6" s="34">
        <f t="shared" si="6"/>
        <v>1.0013570655374966</v>
      </c>
      <c r="K6" s="35">
        <f t="shared" si="7"/>
        <v>-0.00779327567583975</v>
      </c>
      <c r="L6" s="34">
        <f t="shared" si="8"/>
        <v>0.884247285155378</v>
      </c>
      <c r="M6" s="34">
        <f t="shared" si="9"/>
        <v>0.8785048363309702</v>
      </c>
      <c r="N6" s="35">
        <f t="shared" si="10"/>
        <v>0.9999712254617372</v>
      </c>
      <c r="O6" s="51">
        <f t="shared" si="11"/>
        <v>690.1184952534304</v>
      </c>
    </row>
    <row r="7" spans="1:15" ht="32.25">
      <c r="A7" s="42" t="s">
        <v>557</v>
      </c>
      <c r="B7" s="43" t="s">
        <v>452</v>
      </c>
      <c r="C7" s="43" t="s">
        <v>453</v>
      </c>
      <c r="D7" s="44">
        <f t="shared" si="0"/>
        <v>58874.56421322449</v>
      </c>
      <c r="E7" s="32">
        <f t="shared" si="1"/>
        <v>0.8779864257746781</v>
      </c>
      <c r="F7" s="32">
        <f t="shared" si="2"/>
        <v>0.08115296208092282</v>
      </c>
      <c r="G7" s="32">
        <f t="shared" si="3"/>
        <v>0.8819398389372857</v>
      </c>
      <c r="H7" s="33">
        <f t="shared" si="4"/>
        <v>-0.007493280255228774</v>
      </c>
      <c r="I7" s="34">
        <f t="shared" si="5"/>
        <v>0.002723141319587723</v>
      </c>
      <c r="J7" s="34">
        <f t="shared" si="6"/>
        <v>1.0013606449824097</v>
      </c>
      <c r="K7" s="35">
        <f t="shared" si="7"/>
        <v>-0.007503475949409841</v>
      </c>
      <c r="L7" s="34">
        <f t="shared" si="8"/>
        <v>0.884247285155378</v>
      </c>
      <c r="M7" s="34">
        <f t="shared" si="9"/>
        <v>0.8763354047760895</v>
      </c>
      <c r="N7" s="35">
        <f t="shared" si="10"/>
        <v>0.9999572815315184</v>
      </c>
      <c r="O7" s="51">
        <f t="shared" si="11"/>
        <v>840.864997094375</v>
      </c>
    </row>
    <row r="8" spans="1:15" ht="32.25">
      <c r="A8" s="42" t="s">
        <v>545</v>
      </c>
      <c r="B8" s="43" t="s">
        <v>279</v>
      </c>
      <c r="C8" s="43" t="s">
        <v>280</v>
      </c>
      <c r="D8" s="44">
        <f t="shared" si="0"/>
        <v>103005.23551956845</v>
      </c>
      <c r="E8" s="32">
        <f t="shared" si="1"/>
        <v>0.8733908768914409</v>
      </c>
      <c r="F8" s="32">
        <f t="shared" si="2"/>
        <v>0.07262218054811968</v>
      </c>
      <c r="G8" s="32">
        <f t="shared" si="3"/>
        <v>0.8796420644956671</v>
      </c>
      <c r="H8" s="33">
        <f t="shared" si="4"/>
        <v>-0.01602406178803191</v>
      </c>
      <c r="I8" s="34">
        <f t="shared" si="5"/>
        <v>0.00273834616775518</v>
      </c>
      <c r="J8" s="34">
        <f t="shared" si="6"/>
        <v>1.0013682370475685</v>
      </c>
      <c r="K8" s="35">
        <f t="shared" si="7"/>
        <v>-0.016045986503022823</v>
      </c>
      <c r="L8" s="34">
        <f t="shared" si="8"/>
        <v>0.884247285155378</v>
      </c>
      <c r="M8" s="34">
        <f t="shared" si="9"/>
        <v>0.8717371082274539</v>
      </c>
      <c r="N8" s="35">
        <f t="shared" si="10"/>
        <v>0.9998692387466845</v>
      </c>
      <c r="O8" s="51">
        <f t="shared" si="11"/>
        <v>1471.1530900200207</v>
      </c>
    </row>
    <row r="9" spans="1:15" ht="32.25">
      <c r="A9" s="42" t="s">
        <v>546</v>
      </c>
      <c r="B9" s="43" t="s">
        <v>233</v>
      </c>
      <c r="C9" s="43" t="s">
        <v>234</v>
      </c>
      <c r="D9" s="44">
        <f t="shared" si="0"/>
        <v>132708.4646855087</v>
      </c>
      <c r="E9" s="32">
        <f t="shared" si="1"/>
        <v>0.869663629311071</v>
      </c>
      <c r="F9" s="32">
        <f t="shared" si="2"/>
        <v>0.06828115884746502</v>
      </c>
      <c r="G9" s="32">
        <f t="shared" si="3"/>
        <v>0.8777784407054822</v>
      </c>
      <c r="H9" s="33">
        <f t="shared" si="4"/>
        <v>-0.02036508348868657</v>
      </c>
      <c r="I9" s="34">
        <f t="shared" si="5"/>
        <v>0.0027506879596206906</v>
      </c>
      <c r="J9" s="34">
        <f t="shared" si="6"/>
        <v>1.0013743994928275</v>
      </c>
      <c r="K9" s="35">
        <f t="shared" si="7"/>
        <v>-0.02039307324910481</v>
      </c>
      <c r="L9" s="34">
        <f t="shared" si="8"/>
        <v>0.884247285155378</v>
      </c>
      <c r="M9" s="34">
        <f t="shared" si="9"/>
        <v>0.8680077348190464</v>
      </c>
      <c r="N9" s="35">
        <f t="shared" si="10"/>
        <v>0.9997829514821794</v>
      </c>
      <c r="O9" s="51">
        <f t="shared" si="11"/>
        <v>1895.3839279053848</v>
      </c>
    </row>
    <row r="10" spans="1:15" ht="32.25">
      <c r="A10" s="42" t="s">
        <v>548</v>
      </c>
      <c r="B10" s="43" t="s">
        <v>118</v>
      </c>
      <c r="C10" s="43" t="s">
        <v>119</v>
      </c>
      <c r="D10" s="44">
        <f t="shared" si="0"/>
        <v>155412.757702453</v>
      </c>
      <c r="E10" s="32">
        <f t="shared" si="1"/>
        <v>0.8667353546771694</v>
      </c>
      <c r="F10" s="32">
        <f t="shared" si="2"/>
        <v>0.06513471805706424</v>
      </c>
      <c r="G10" s="32">
        <f t="shared" si="3"/>
        <v>0.8763143033885314</v>
      </c>
      <c r="H10" s="33">
        <f t="shared" si="4"/>
        <v>-0.023511524279087356</v>
      </c>
      <c r="I10" s="34">
        <f t="shared" si="5"/>
        <v>0.0027603902055539148</v>
      </c>
      <c r="J10" s="34">
        <f t="shared" si="6"/>
        <v>1.001379243945846</v>
      </c>
      <c r="K10" s="35">
        <f t="shared" si="7"/>
        <v>-0.023543952406606897</v>
      </c>
      <c r="L10" s="34">
        <f t="shared" si="8"/>
        <v>0.884247285155378</v>
      </c>
      <c r="M10" s="34">
        <f t="shared" si="9"/>
        <v>0.8650778546420177</v>
      </c>
      <c r="N10" s="35">
        <f t="shared" si="10"/>
        <v>0.9997023325996888</v>
      </c>
      <c r="O10" s="51">
        <f t="shared" si="11"/>
        <v>2219.6537639007806</v>
      </c>
    </row>
    <row r="11" spans="1:15" ht="32.25">
      <c r="A11" s="42" t="s">
        <v>547</v>
      </c>
      <c r="B11" s="43" t="s">
        <v>215</v>
      </c>
      <c r="C11" s="43" t="s">
        <v>216</v>
      </c>
      <c r="D11" s="44">
        <f t="shared" si="0"/>
        <v>202120.74772424827</v>
      </c>
      <c r="E11" s="32">
        <f t="shared" si="1"/>
        <v>0.8614605818266979</v>
      </c>
      <c r="F11" s="32">
        <f t="shared" si="2"/>
        <v>0.05723225505497903</v>
      </c>
      <c r="G11" s="32">
        <f t="shared" si="3"/>
        <v>0.8736769169632956</v>
      </c>
      <c r="H11" s="33">
        <f t="shared" si="4"/>
        <v>-0.03141398728117256</v>
      </c>
      <c r="I11" s="34">
        <f t="shared" si="5"/>
        <v>0.00277788022600922</v>
      </c>
      <c r="J11" s="34">
        <f t="shared" si="6"/>
        <v>1.0013879768731044</v>
      </c>
      <c r="K11" s="35">
        <f t="shared" si="7"/>
        <v>-0.03145758916901083</v>
      </c>
      <c r="L11" s="34">
        <f t="shared" si="8"/>
        <v>0.884247285155378</v>
      </c>
      <c r="M11" s="34">
        <f t="shared" si="9"/>
        <v>0.8598003332752038</v>
      </c>
      <c r="N11" s="35">
        <f t="shared" si="10"/>
        <v>0.9994965313771906</v>
      </c>
      <c r="O11" s="51">
        <f t="shared" si="11"/>
        <v>2886.7519313151383</v>
      </c>
    </row>
    <row r="12" spans="1:15" ht="32.25">
      <c r="A12" s="42" t="s">
        <v>549</v>
      </c>
      <c r="B12" s="43" t="s">
        <v>152</v>
      </c>
      <c r="C12" s="43" t="s">
        <v>153</v>
      </c>
      <c r="D12" s="44">
        <f t="shared" si="0"/>
        <v>244572.9592451089</v>
      </c>
      <c r="E12" s="32">
        <f t="shared" si="1"/>
        <v>0.8575966167882549</v>
      </c>
      <c r="F12" s="32">
        <f t="shared" si="2"/>
        <v>0.04846197556370778</v>
      </c>
      <c r="G12" s="32">
        <f t="shared" si="3"/>
        <v>0.8717449344440742</v>
      </c>
      <c r="H12" s="33">
        <f t="shared" si="4"/>
        <v>-0.040184266772443814</v>
      </c>
      <c r="I12" s="34">
        <f t="shared" si="5"/>
        <v>0.0027907027864868135</v>
      </c>
      <c r="J12" s="34">
        <f t="shared" si="6"/>
        <v>1.0013943792465019</v>
      </c>
      <c r="K12" s="35">
        <f t="shared" si="7"/>
        <v>-0.04024029888006721</v>
      </c>
      <c r="L12" s="34">
        <f t="shared" si="8"/>
        <v>0.884247285155378</v>
      </c>
      <c r="M12" s="34">
        <f t="shared" si="9"/>
        <v>0.8559344721717227</v>
      </c>
      <c r="N12" s="35">
        <f t="shared" si="10"/>
        <v>0.9992628495601494</v>
      </c>
      <c r="O12" s="51">
        <f t="shared" si="11"/>
        <v>3493.0677349932243</v>
      </c>
    </row>
    <row r="13" spans="1:15" ht="32.25">
      <c r="A13" s="42" t="s">
        <v>550</v>
      </c>
      <c r="B13" s="43" t="s">
        <v>76</v>
      </c>
      <c r="C13" s="43" t="s">
        <v>77</v>
      </c>
      <c r="D13" s="44">
        <f t="shared" si="0"/>
        <v>275495.87018380646</v>
      </c>
      <c r="E13" s="32">
        <f t="shared" si="1"/>
        <v>0.8522200330647505</v>
      </c>
      <c r="F13" s="32">
        <f t="shared" si="2"/>
        <v>0.046755431406202266</v>
      </c>
      <c r="G13" s="32">
        <f t="shared" si="3"/>
        <v>0.8690566425823218</v>
      </c>
      <c r="H13" s="33">
        <f t="shared" si="4"/>
        <v>-0.041890810929949326</v>
      </c>
      <c r="I13" s="34">
        <f t="shared" si="5"/>
        <v>0.002808559311767972</v>
      </c>
      <c r="J13" s="34">
        <f t="shared" si="6"/>
        <v>1.001403295037403</v>
      </c>
      <c r="K13" s="35">
        <f t="shared" si="7"/>
        <v>-0.04194959609704011</v>
      </c>
      <c r="L13" s="34">
        <f t="shared" si="8"/>
        <v>0.884247285155378</v>
      </c>
      <c r="M13" s="34">
        <f t="shared" si="9"/>
        <v>0.8505554154340683</v>
      </c>
      <c r="N13" s="35">
        <f t="shared" si="10"/>
        <v>0.9990646743968468</v>
      </c>
      <c r="O13" s="51">
        <f t="shared" si="11"/>
        <v>3934.7184506137555</v>
      </c>
    </row>
    <row r="14" spans="1:15" ht="32.25">
      <c r="A14" s="42" t="s">
        <v>551</v>
      </c>
      <c r="B14" s="43" t="s">
        <v>137</v>
      </c>
      <c r="C14" s="43" t="s">
        <v>138</v>
      </c>
      <c r="D14" s="44">
        <f t="shared" si="0"/>
        <v>288909.7487173532</v>
      </c>
      <c r="E14" s="32">
        <f t="shared" si="1"/>
        <v>0.8483560680263076</v>
      </c>
      <c r="F14" s="32">
        <f t="shared" si="2"/>
        <v>0.04945099547317121</v>
      </c>
      <c r="G14" s="32">
        <f t="shared" si="3"/>
        <v>0.8671246600631004</v>
      </c>
      <c r="H14" s="33">
        <f t="shared" si="4"/>
        <v>-0.039195246862980385</v>
      </c>
      <c r="I14" s="34">
        <f t="shared" si="5"/>
        <v>0.0028214022283627265</v>
      </c>
      <c r="J14" s="34">
        <f t="shared" si="6"/>
        <v>1.0014097074765966</v>
      </c>
      <c r="K14" s="35">
        <f t="shared" si="7"/>
        <v>-0.039250500695530176</v>
      </c>
      <c r="L14" s="34">
        <f t="shared" si="8"/>
        <v>0.884247285155378</v>
      </c>
      <c r="M14" s="34">
        <f t="shared" si="9"/>
        <v>0.84668979205933</v>
      </c>
      <c r="N14" s="35">
        <f t="shared" si="10"/>
        <v>0.9989713779345104</v>
      </c>
      <c r="O14" s="51">
        <f t="shared" si="11"/>
        <v>4126.299672230705</v>
      </c>
    </row>
    <row r="15" spans="1:15" ht="32.25">
      <c r="A15" s="42" t="s">
        <v>552</v>
      </c>
      <c r="B15" s="43" t="s">
        <v>182</v>
      </c>
      <c r="C15" s="43" t="s">
        <v>183</v>
      </c>
      <c r="D15" s="44">
        <f t="shared" si="0"/>
        <v>354075.11998291564</v>
      </c>
      <c r="E15" s="32">
        <f t="shared" si="1"/>
        <v>0.8407105562752103</v>
      </c>
      <c r="F15" s="32">
        <f t="shared" si="2"/>
        <v>0.039003260645261016</v>
      </c>
      <c r="G15" s="32">
        <f t="shared" si="3"/>
        <v>0.8633019041875518</v>
      </c>
      <c r="H15" s="33">
        <f t="shared" si="4"/>
        <v>-0.04964298169089058</v>
      </c>
      <c r="I15" s="34">
        <f t="shared" si="5"/>
        <v>0.002846838063909178</v>
      </c>
      <c r="J15" s="34">
        <f t="shared" si="6"/>
        <v>1.0014224074105338</v>
      </c>
      <c r="K15" s="35">
        <f t="shared" si="7"/>
        <v>-0.04971359423592869</v>
      </c>
      <c r="L15" s="34">
        <f t="shared" si="8"/>
        <v>0.884247285155378</v>
      </c>
      <c r="M15" s="34">
        <f t="shared" si="9"/>
        <v>0.8390412925264695</v>
      </c>
      <c r="N15" s="35">
        <f t="shared" si="10"/>
        <v>0.9984551159308981</v>
      </c>
      <c r="O15" s="51">
        <f t="shared" si="11"/>
        <v>5057.011949291821</v>
      </c>
    </row>
    <row r="16" spans="1:15" ht="32.25">
      <c r="A16" s="42"/>
      <c r="B16" s="45"/>
      <c r="C16" s="45"/>
      <c r="D16" s="46"/>
      <c r="E16" s="3"/>
      <c r="F16" s="3"/>
      <c r="G16" s="3"/>
      <c r="H16" s="10"/>
      <c r="K16" s="11"/>
      <c r="N16" s="11"/>
      <c r="O16" s="52"/>
    </row>
    <row r="17" spans="1:15" ht="33" thickBot="1">
      <c r="A17" s="47"/>
      <c r="B17" s="48"/>
      <c r="C17" s="48"/>
      <c r="D17" s="49"/>
      <c r="E17" s="3"/>
      <c r="F17" s="3"/>
      <c r="G17" s="3"/>
      <c r="H17" s="10"/>
      <c r="K17" s="11"/>
      <c r="N17" s="11"/>
      <c r="O17" s="53"/>
    </row>
    <row r="18" spans="3:5" ht="15.75">
      <c r="C18" s="2"/>
      <c r="E18" s="3"/>
    </row>
    <row r="19" spans="1:5" ht="15.75">
      <c r="A19" s="4" t="s">
        <v>2</v>
      </c>
      <c r="B19" s="19" t="s">
        <v>3</v>
      </c>
      <c r="C19" s="12" t="s">
        <v>4</v>
      </c>
      <c r="D19" s="12" t="s">
        <v>541</v>
      </c>
      <c r="E19" s="5"/>
    </row>
    <row r="20" spans="1:15" ht="15.75">
      <c r="A20" s="4" t="s">
        <v>5</v>
      </c>
      <c r="B20" s="6"/>
      <c r="C20" s="4"/>
      <c r="D20" s="13"/>
      <c r="E20" s="5"/>
      <c r="O20" s="17"/>
    </row>
    <row r="21" spans="1:15" ht="15.75">
      <c r="A21" s="7" t="s">
        <v>6</v>
      </c>
      <c r="B21" s="8" t="s">
        <v>7</v>
      </c>
      <c r="C21" s="9" t="s">
        <v>8</v>
      </c>
      <c r="D21" s="16">
        <f>($H$1/J21)*(ATAN(-N21/SQRT(1-N21^2))+2*ATAN(1))</f>
        <v>340925.5225024304</v>
      </c>
      <c r="E21" s="3">
        <f>+SIGN(VALUE(B21))*(VALUE(MID(B21,2,2))+VALUE(MID(B21,4,2))/60+VALUE(MID(B21,6,5))/3600)*$E$1</f>
        <v>0.8470567673609339</v>
      </c>
      <c r="F21" s="3">
        <f>+SIGN(VALUE(C21))*(VALUE(MID(C21,2,2))+VALUE(MID(C21,4,2))/60+VALUE(MID(C21,6,5))/3600)*$E$1</f>
        <v>0.031958917858739666</v>
      </c>
      <c r="G21" s="3">
        <f>($E$2+E21)/2</f>
        <v>0.8664750097304137</v>
      </c>
      <c r="H21" s="10">
        <f>F21-$E$3</f>
        <v>-0.05668732447741193</v>
      </c>
      <c r="I21">
        <f>$F$1*COS(G21)^2</f>
        <v>0.0028257226489251945</v>
      </c>
      <c r="J21">
        <f aca="true" t="shared" si="12" ref="J21:J84">SQRT(1+I21)</f>
        <v>1.0014118646435768</v>
      </c>
      <c r="K21" s="11">
        <f>J21*H21</f>
        <v>-0.05676735930658055</v>
      </c>
      <c r="L21">
        <f aca="true" t="shared" si="13" ref="L21:L84">ATAN($G$1*TAN($E$2))</f>
        <v>0.884247285155378</v>
      </c>
      <c r="M21">
        <f>ATAN($G$1*TAN(E21))</f>
        <v>0.8453899561263538</v>
      </c>
      <c r="N21" s="11">
        <f>SIN(L21)*SIN(M21)+COS(L21)*COS(M21)*COS(K21)</f>
        <v>0.9985677358745686</v>
      </c>
      <c r="O21" s="18">
        <f aca="true" t="shared" si="14" ref="O21:O52">D21/(HOUR($Q$2)*60+MINUTE($Q$2)+SECOND($Q$2)/60)</f>
        <v>4869.205272588866</v>
      </c>
    </row>
    <row r="22" spans="1:15" ht="15.75">
      <c r="A22" s="7" t="s">
        <v>9</v>
      </c>
      <c r="B22" s="8" t="s">
        <v>10</v>
      </c>
      <c r="C22" s="9" t="s">
        <v>11</v>
      </c>
      <c r="D22" s="16">
        <f>($H$1/J22)*(ATAN(-N22/SQRT(1-N22^2))+2*ATAN(1))</f>
        <v>789944.7765469351</v>
      </c>
      <c r="E22" s="3">
        <f>+SIGN(VALUE(B22))*(VALUE(MID(B22,2,2))+VALUE(MID(B22,4,2))/60+VALUE(MID(B22,6,5))/3600)*$E$1</f>
        <v>0.766713444127464</v>
      </c>
      <c r="F22" s="3">
        <f>+SIGN(VALUE(C22))*(VALUE(MID(C22,2,2))+VALUE(MID(C22,4,2))/60+VALUE(MID(C22,6,5))/3600)*$E$1</f>
        <v>0.038082114651152923</v>
      </c>
      <c r="G22" s="3">
        <f>($E$2+E22)/2</f>
        <v>0.8263033481136787</v>
      </c>
      <c r="H22" s="10">
        <f>F22-$E$3</f>
        <v>-0.05056412768499867</v>
      </c>
      <c r="I22">
        <f>$F$1*COS(G22)^2</f>
        <v>0.003094375427632533</v>
      </c>
      <c r="J22">
        <f t="shared" si="12"/>
        <v>1.0015459926671528</v>
      </c>
      <c r="K22" s="11">
        <f>J22*H22</f>
        <v>-0.050642299455620654</v>
      </c>
      <c r="L22">
        <f t="shared" si="13"/>
        <v>0.884247285155378</v>
      </c>
      <c r="M22">
        <f>ATAN($G$1*TAN(E22))</f>
        <v>0.7650355029429311</v>
      </c>
      <c r="N22" s="11">
        <f>SIN(L22)*SIN(M22)+COS(L22)*COS(M22)*COS(K22)</f>
        <v>0.9923164727006863</v>
      </c>
      <c r="O22" s="18">
        <f t="shared" si="14"/>
        <v>11282.23913182959</v>
      </c>
    </row>
    <row r="23" spans="1:15" ht="15.75">
      <c r="A23" s="7" t="s">
        <v>12</v>
      </c>
      <c r="B23" s="8" t="s">
        <v>13</v>
      </c>
      <c r="C23" s="9" t="s">
        <v>14</v>
      </c>
      <c r="D23" s="16">
        <f aca="true" t="shared" si="15" ref="D23:D54">($H$1/J23)*(ATAN(-N23/SQRT(1-N23^2))+2*ATAN(1))</f>
        <v>671084.5330292034</v>
      </c>
      <c r="E23" s="3">
        <f aca="true" t="shared" si="16" ref="E23:F54">+SIGN(VALUE(B23))*(VALUE(MID(B23,2,2))+VALUE(MID(B23,4,2))/60+VALUE(MID(B23,6,5))/3600)*$E$1</f>
        <v>0.7971112619330311</v>
      </c>
      <c r="F23" s="3">
        <f t="shared" si="16"/>
        <v>0.003684583976432364</v>
      </c>
      <c r="G23" s="3">
        <f aca="true" t="shared" si="17" ref="G23:G54">($E$2+E23)/2</f>
        <v>0.8415022570164622</v>
      </c>
      <c r="H23" s="10">
        <f aca="true" t="shared" si="18" ref="H23:H54">F23-$E$3</f>
        <v>-0.08496165835971922</v>
      </c>
      <c r="I23">
        <f aca="true" t="shared" si="19" ref="I23:I54">$F$1*COS(G23)^2</f>
        <v>0.002992427966151026</v>
      </c>
      <c r="J23">
        <f t="shared" si="12"/>
        <v>1.0014950963265628</v>
      </c>
      <c r="K23" s="11">
        <f aca="true" t="shared" si="20" ref="K23:K54">J23*H23</f>
        <v>-0.08508868422303152</v>
      </c>
      <c r="L23">
        <f t="shared" si="13"/>
        <v>0.884247285155378</v>
      </c>
      <c r="M23">
        <f aca="true" t="shared" si="21" ref="M23:M54">ATAN($G$1*TAN(E23))</f>
        <v>0.7954324378345381</v>
      </c>
      <c r="N23" s="11">
        <f aca="true" t="shared" si="22" ref="N23:N54">SIN(L23)*SIN(M23)+COS(L23)*COS(M23)*COS(K23)</f>
        <v>0.9944533272937255</v>
      </c>
      <c r="O23" s="18">
        <f t="shared" si="14"/>
        <v>9584.639843311641</v>
      </c>
    </row>
    <row r="24" spans="1:15" ht="15.75">
      <c r="A24" s="7" t="s">
        <v>15</v>
      </c>
      <c r="B24" s="8" t="s">
        <v>16</v>
      </c>
      <c r="C24" s="9" t="s">
        <v>17</v>
      </c>
      <c r="D24" s="16">
        <f t="shared" si="15"/>
        <v>256926.64550570588</v>
      </c>
      <c r="E24" s="3">
        <f t="shared" si="16"/>
        <v>0.8470664636345562</v>
      </c>
      <c r="F24" s="3">
        <f t="shared" si="16"/>
        <v>0.07191241331897533</v>
      </c>
      <c r="G24" s="3">
        <f t="shared" si="17"/>
        <v>0.8664798578672248</v>
      </c>
      <c r="H24" s="10">
        <f t="shared" si="18"/>
        <v>-0.016733829017176266</v>
      </c>
      <c r="I24">
        <f t="shared" si="19"/>
        <v>0.002825690403570281</v>
      </c>
      <c r="J24">
        <f t="shared" si="12"/>
        <v>1.00141184854363</v>
      </c>
      <c r="K24" s="11">
        <f t="shared" si="20"/>
        <v>-0.016757454649303522</v>
      </c>
      <c r="L24">
        <f t="shared" si="13"/>
        <v>0.884247285155378</v>
      </c>
      <c r="M24">
        <f t="shared" si="21"/>
        <v>0.8453996563528043</v>
      </c>
      <c r="N24" s="11">
        <f t="shared" si="22"/>
        <v>0.9991864819960803</v>
      </c>
      <c r="O24" s="18">
        <f t="shared" si="14"/>
        <v>3669.5069579486676</v>
      </c>
    </row>
    <row r="25" spans="1:15" ht="15.75">
      <c r="A25" s="7" t="s">
        <v>18</v>
      </c>
      <c r="B25" s="8" t="s">
        <v>19</v>
      </c>
      <c r="C25" s="9" t="s">
        <v>20</v>
      </c>
      <c r="D25" s="16">
        <f t="shared" si="15"/>
        <v>532228.4009150947</v>
      </c>
      <c r="E25" s="3">
        <f t="shared" si="16"/>
        <v>0.8131246578200786</v>
      </c>
      <c r="F25" s="3">
        <f t="shared" si="16"/>
        <v>0.02664051177696821</v>
      </c>
      <c r="G25" s="3">
        <f t="shared" si="17"/>
        <v>0.8495089549599859</v>
      </c>
      <c r="H25" s="10">
        <f t="shared" si="18"/>
        <v>-0.06200573055918338</v>
      </c>
      <c r="I25">
        <f t="shared" si="19"/>
        <v>0.0029388568672094845</v>
      </c>
      <c r="J25">
        <f t="shared" si="12"/>
        <v>1.0014683504071458</v>
      </c>
      <c r="K25" s="11">
        <f t="shared" si="20"/>
        <v>-0.06209677669889533</v>
      </c>
      <c r="L25">
        <f t="shared" si="13"/>
        <v>0.884247285155378</v>
      </c>
      <c r="M25">
        <f t="shared" si="21"/>
        <v>0.8114478641140815</v>
      </c>
      <c r="N25" s="11">
        <f t="shared" si="22"/>
        <v>0.9965102034838969</v>
      </c>
      <c r="O25" s="18">
        <f t="shared" si="14"/>
        <v>7601.4530004536255</v>
      </c>
    </row>
    <row r="26" spans="1:15" ht="15.75">
      <c r="A26" s="7" t="s">
        <v>21</v>
      </c>
      <c r="B26" s="8" t="s">
        <v>22</v>
      </c>
      <c r="C26" s="9" t="s">
        <v>23</v>
      </c>
      <c r="D26" s="16">
        <f t="shared" si="15"/>
        <v>170099.532720814</v>
      </c>
      <c r="E26" s="3">
        <f t="shared" si="16"/>
        <v>0.8778569805218219</v>
      </c>
      <c r="F26" s="3">
        <f t="shared" si="16"/>
        <v>0.04871892681469583</v>
      </c>
      <c r="G26" s="3">
        <f t="shared" si="17"/>
        <v>0.8818751163108576</v>
      </c>
      <c r="H26" s="10">
        <f t="shared" si="18"/>
        <v>-0.039927315521455765</v>
      </c>
      <c r="I26">
        <f t="shared" si="19"/>
        <v>0.0027235694171766113</v>
      </c>
      <c r="J26">
        <f t="shared" si="12"/>
        <v>1.0013608587403326</v>
      </c>
      <c r="K26" s="11">
        <f t="shared" si="20"/>
        <v>-0.039981650957761156</v>
      </c>
      <c r="L26">
        <f t="shared" si="13"/>
        <v>0.884247285155378</v>
      </c>
      <c r="M26">
        <f t="shared" si="21"/>
        <v>0.8762058802164961</v>
      </c>
      <c r="N26" s="11">
        <f t="shared" si="22"/>
        <v>0.9996434306816622</v>
      </c>
      <c r="O26" s="18">
        <f t="shared" si="14"/>
        <v>2429.4148924658034</v>
      </c>
    </row>
    <row r="27" spans="1:15" ht="15.75">
      <c r="A27" s="7" t="s">
        <v>24</v>
      </c>
      <c r="B27" s="8" t="s">
        <v>25</v>
      </c>
      <c r="C27" s="9" t="s">
        <v>26</v>
      </c>
      <c r="D27" s="16">
        <f>($H$1/J27)*(ATAN(-N27/SQRT(1-N27^2))+2*ATAN(1))</f>
        <v>678872.5597989605</v>
      </c>
      <c r="E27" s="3">
        <f>+SIGN(VALUE(B27))*(VALUE(MID(B27,2,2))+VALUE(MID(B27,4,2))/60+VALUE(MID(B27,6,5))/3600)*$E$1</f>
        <v>0.7839582667645297</v>
      </c>
      <c r="F27" s="3">
        <f>+SIGN(VALUE(C27))*(VALUE(MID(C27,2,2))+VALUE(MID(C27,4,2))/60+VALUE(MID(C27,6,5))/3600)*$E$1</f>
        <v>0.04240665268664985</v>
      </c>
      <c r="G27" s="3">
        <f>($E$2+E27)/2</f>
        <v>0.8349257594322115</v>
      </c>
      <c r="H27" s="10">
        <f>F27-$E$3</f>
        <v>-0.04623958964950174</v>
      </c>
      <c r="I27">
        <f>$F$1*COS(G27)^2</f>
        <v>0.003036502887109079</v>
      </c>
      <c r="J27">
        <f t="shared" si="12"/>
        <v>1.001517100646369</v>
      </c>
      <c r="K27" s="11">
        <f>J27*H27</f>
        <v>-0.04630973976084684</v>
      </c>
      <c r="L27">
        <f t="shared" si="13"/>
        <v>0.884247285155378</v>
      </c>
      <c r="M27">
        <f>ATAN($G$1*TAN(E27))</f>
        <v>0.7822790630398049</v>
      </c>
      <c r="N27" s="11">
        <f>SIN(L27)*SIN(M27)+COS(L27)*COS(M27)*COS(K27)</f>
        <v>0.9943237139433396</v>
      </c>
      <c r="O27" s="18">
        <f t="shared" si="14"/>
        <v>9695.870885012528</v>
      </c>
    </row>
    <row r="28" spans="1:15" ht="15.75">
      <c r="A28" s="7" t="s">
        <v>27</v>
      </c>
      <c r="B28" s="8" t="s">
        <v>28</v>
      </c>
      <c r="C28" s="9" t="s">
        <v>29</v>
      </c>
      <c r="D28" s="16">
        <f t="shared" si="15"/>
        <v>345644.71426593146</v>
      </c>
      <c r="E28" s="3">
        <f t="shared" si="16"/>
        <v>0.8344710041993307</v>
      </c>
      <c r="F28" s="3">
        <f t="shared" si="16"/>
        <v>0.06224038038084038</v>
      </c>
      <c r="G28" s="3">
        <f t="shared" si="17"/>
        <v>0.860182128149612</v>
      </c>
      <c r="H28" s="10">
        <f t="shared" si="18"/>
        <v>-0.026405861955311215</v>
      </c>
      <c r="I28">
        <f t="shared" si="19"/>
        <v>0.002867619134497324</v>
      </c>
      <c r="J28">
        <f t="shared" si="12"/>
        <v>1.0014327831334948</v>
      </c>
      <c r="K28" s="11">
        <f t="shared" si="20"/>
        <v>-0.02644369582894618</v>
      </c>
      <c r="L28">
        <f t="shared" si="13"/>
        <v>0.884247285155378</v>
      </c>
      <c r="M28">
        <f t="shared" si="21"/>
        <v>0.8327995914666189</v>
      </c>
      <c r="N28" s="11">
        <f t="shared" si="22"/>
        <v>0.9985277581026338</v>
      </c>
      <c r="O28" s="18">
        <f t="shared" si="14"/>
        <v>4936.60624992999</v>
      </c>
    </row>
    <row r="29" spans="1:15" ht="15.75">
      <c r="A29" s="7" t="s">
        <v>30</v>
      </c>
      <c r="B29" s="8" t="s">
        <v>31</v>
      </c>
      <c r="C29" s="9" t="s">
        <v>32</v>
      </c>
      <c r="D29" s="16">
        <f>($H$1/J29)*(ATAN(-N29/SQRT(1-N29^2))+2*ATAN(1))</f>
        <v>961633.9072623858</v>
      </c>
      <c r="E29" s="3">
        <f>+SIGN(VALUE(B29))*(VALUE(MID(B29,2,2))+VALUE(MID(B29,4,2))/60+VALUE(MID(B29,6,5))/3600)*$E$1</f>
        <v>0.7575601618281164</v>
      </c>
      <c r="F29" s="3">
        <f>+SIGN(VALUE(C29))*(VALUE(MID(C29,2,2))+VALUE(MID(C29,4,2))/60+VALUE(MID(C29,6,5))/3600)*$E$1</f>
        <v>-0.028153130462029923</v>
      </c>
      <c r="G29" s="3">
        <f>($E$2+E29)/2</f>
        <v>0.8217267069640048</v>
      </c>
      <c r="H29" s="10">
        <f>F29-$E$3</f>
        <v>-0.11679937279818152</v>
      </c>
      <c r="I29">
        <f>$F$1*COS(G29)^2</f>
        <v>0.003125127630364595</v>
      </c>
      <c r="J29">
        <f t="shared" si="12"/>
        <v>1.0015613449162086</v>
      </c>
      <c r="K29" s="11">
        <f>J29*H29</f>
        <v>-0.11698173690511632</v>
      </c>
      <c r="L29">
        <f t="shared" si="13"/>
        <v>0.884247285155378</v>
      </c>
      <c r="M29">
        <f>ATAN($G$1*TAN(E29))</f>
        <v>0.7558837016335607</v>
      </c>
      <c r="N29" s="11">
        <f>SIN(L29)*SIN(M29)+COS(L29)*COS(M29)*COS(K29)</f>
        <v>0.9886202807509867</v>
      </c>
      <c r="O29" s="18">
        <f t="shared" si="14"/>
        <v>13734.357161567044</v>
      </c>
    </row>
    <row r="30" spans="1:15" ht="15.75">
      <c r="A30" s="7" t="s">
        <v>33</v>
      </c>
      <c r="B30" s="8" t="s">
        <v>34</v>
      </c>
      <c r="C30" s="9" t="s">
        <v>35</v>
      </c>
      <c r="D30" s="16">
        <f t="shared" si="15"/>
        <v>446187.4331884888</v>
      </c>
      <c r="E30" s="3">
        <f t="shared" si="16"/>
        <v>0.8303985692780108</v>
      </c>
      <c r="F30" s="3">
        <f t="shared" si="16"/>
        <v>0.023474678439323035</v>
      </c>
      <c r="G30" s="3">
        <f t="shared" si="17"/>
        <v>0.8581459106889521</v>
      </c>
      <c r="H30" s="10">
        <f t="shared" si="18"/>
        <v>-0.06517156389682856</v>
      </c>
      <c r="I30">
        <f t="shared" si="19"/>
        <v>0.0028811931311597543</v>
      </c>
      <c r="J30">
        <f t="shared" si="12"/>
        <v>1.0014395603985093</v>
      </c>
      <c r="K30" s="11">
        <f t="shared" si="20"/>
        <v>-0.06526538229932335</v>
      </c>
      <c r="L30">
        <f t="shared" si="13"/>
        <v>0.884247285155378</v>
      </c>
      <c r="M30">
        <f t="shared" si="21"/>
        <v>0.8287258943748808</v>
      </c>
      <c r="N30" s="11">
        <f t="shared" si="22"/>
        <v>0.9975470491706898</v>
      </c>
      <c r="O30" s="18">
        <f t="shared" si="14"/>
        <v>6372.588905334284</v>
      </c>
    </row>
    <row r="31" spans="1:15" ht="15.75">
      <c r="A31" s="7" t="s">
        <v>36</v>
      </c>
      <c r="B31" s="8" t="s">
        <v>37</v>
      </c>
      <c r="C31" s="9" t="s">
        <v>38</v>
      </c>
      <c r="D31" s="16">
        <f>($H$1/J31)*(ATAN(-N31/SQRT(1-N31^2))+2*ATAN(1))</f>
        <v>474791.9865597025</v>
      </c>
      <c r="E31" s="3">
        <f>+SIGN(VALUE(B31))*(VALUE(MID(B31,2,2))+VALUE(MID(B31,4,2))/60+VALUE(MID(B31,6,5))/3600)*$E$1</f>
        <v>0.8262097790732247</v>
      </c>
      <c r="F31" s="3">
        <f>+SIGN(VALUE(C31))*(VALUE(MID(C31,2,2))+VALUE(MID(C31,4,2))/60+VALUE(MID(C31,6,5))/3600)*$E$1</f>
        <v>0.020720936730620955</v>
      </c>
      <c r="G31" s="3">
        <f>($E$2+E31)/2</f>
        <v>0.856051515586559</v>
      </c>
      <c r="H31" s="10">
        <f>F31-$E$3</f>
        <v>-0.06792530560553064</v>
      </c>
      <c r="I31">
        <f>$F$1*COS(G31)^2</f>
        <v>0.002895163407163187</v>
      </c>
      <c r="J31">
        <f t="shared" si="12"/>
        <v>1.001446535471147</v>
      </c>
      <c r="K31" s="11">
        <f>J31*H31</f>
        <v>-0.06802356196947755</v>
      </c>
      <c r="L31">
        <f t="shared" si="13"/>
        <v>0.884247285155378</v>
      </c>
      <c r="M31">
        <f>ATAN($G$1*TAN(E31))</f>
        <v>0.8245359217536075</v>
      </c>
      <c r="N31" s="11">
        <f>SIN(L31)*SIN(M31)+COS(L31)*COS(M31)*COS(K31)</f>
        <v>0.9972225677411903</v>
      </c>
      <c r="O31" s="18">
        <f t="shared" si="14"/>
        <v>6781.128110826506</v>
      </c>
    </row>
    <row r="32" spans="1:15" ht="15.75">
      <c r="A32" s="7" t="s">
        <v>39</v>
      </c>
      <c r="B32" s="8" t="s">
        <v>40</v>
      </c>
      <c r="C32" s="9" t="s">
        <v>41</v>
      </c>
      <c r="D32" s="16">
        <f t="shared" si="15"/>
        <v>776652.9001691899</v>
      </c>
      <c r="E32" s="3">
        <f t="shared" si="16"/>
        <v>0.7834298198521203</v>
      </c>
      <c r="F32" s="3">
        <f t="shared" si="16"/>
        <v>-0.009667184801323864</v>
      </c>
      <c r="G32" s="3">
        <f t="shared" si="17"/>
        <v>0.8346615359760068</v>
      </c>
      <c r="H32" s="10">
        <f t="shared" si="18"/>
        <v>-0.09831342713747546</v>
      </c>
      <c r="I32">
        <f t="shared" si="19"/>
        <v>0.003038274937604948</v>
      </c>
      <c r="J32">
        <f t="shared" si="12"/>
        <v>1.0015179853290728</v>
      </c>
      <c r="K32" s="11">
        <f t="shared" si="20"/>
        <v>-0.09846266547752101</v>
      </c>
      <c r="L32">
        <f t="shared" si="13"/>
        <v>0.884247285155378</v>
      </c>
      <c r="M32">
        <f t="shared" si="21"/>
        <v>0.7817506251562637</v>
      </c>
      <c r="N32" s="11">
        <f t="shared" si="22"/>
        <v>0.9925729655323781</v>
      </c>
      <c r="O32" s="18">
        <f t="shared" si="14"/>
        <v>11092.400383278124</v>
      </c>
    </row>
    <row r="33" spans="1:15" ht="15.75">
      <c r="A33" s="7" t="s">
        <v>42</v>
      </c>
      <c r="B33" s="8" t="s">
        <v>43</v>
      </c>
      <c r="C33" s="9" t="s">
        <v>44</v>
      </c>
      <c r="D33" s="16">
        <f t="shared" si="15"/>
        <v>452201.0476132028</v>
      </c>
      <c r="E33" s="3">
        <f t="shared" si="16"/>
        <v>0.8219919000475718</v>
      </c>
      <c r="F33" s="3">
        <f t="shared" si="16"/>
        <v>0.041747306080340905</v>
      </c>
      <c r="G33" s="3">
        <f t="shared" si="17"/>
        <v>0.8539425760737326</v>
      </c>
      <c r="H33" s="10">
        <f t="shared" si="18"/>
        <v>-0.04689893625581069</v>
      </c>
      <c r="I33">
        <f t="shared" si="19"/>
        <v>0.0029092391123775965</v>
      </c>
      <c r="J33">
        <f t="shared" si="12"/>
        <v>1.0014535631332975</v>
      </c>
      <c r="K33" s="11">
        <f t="shared" si="20"/>
        <v>-0.046967106820543</v>
      </c>
      <c r="L33">
        <f t="shared" si="13"/>
        <v>0.884247285155378</v>
      </c>
      <c r="M33">
        <f t="shared" si="21"/>
        <v>0.8203169708519106</v>
      </c>
      <c r="N33" s="11">
        <f t="shared" si="22"/>
        <v>0.9974804404829345</v>
      </c>
      <c r="O33" s="18">
        <f t="shared" si="14"/>
        <v>6458.477233228319</v>
      </c>
    </row>
    <row r="34" spans="1:15" ht="15.75">
      <c r="A34" s="7" t="s">
        <v>45</v>
      </c>
      <c r="B34" s="8" t="s">
        <v>46</v>
      </c>
      <c r="C34" s="9" t="s">
        <v>47</v>
      </c>
      <c r="D34" s="16">
        <f>($H$1/J34)*(ATAN(-N34/SQRT(1-N34^2))+2*ATAN(1))</f>
        <v>386477.9654804042</v>
      </c>
      <c r="E34" s="3">
        <f>+SIGN(VALUE(B34))*(VALUE(MID(B34,2,2))+VALUE(MID(B34,4,2))/60+VALUE(MID(B34,6,5))/3600)*$E$1</f>
        <v>0.8314797037868851</v>
      </c>
      <c r="F34" s="3">
        <f>+SIGN(VALUE(C34))*(VALUE(MID(C34,2,2))+VALUE(MID(C34,4,2))/60+VALUE(MID(C34,6,5))/3600)*$E$1</f>
        <v>0.0477347550420435</v>
      </c>
      <c r="G34" s="3">
        <f>($E$2+E34)/2</f>
        <v>0.8586864779433891</v>
      </c>
      <c r="H34" s="10">
        <f>F34-$E$3</f>
        <v>-0.040911487294108095</v>
      </c>
      <c r="I34">
        <f>$F$1*COS(G34)^2</f>
        <v>0.0028775887589828895</v>
      </c>
      <c r="J34">
        <f t="shared" si="12"/>
        <v>1.0014377608014304</v>
      </c>
      <c r="K34" s="11">
        <f>J34*H34</f>
        <v>-0.040970308226867785</v>
      </c>
      <c r="L34">
        <f t="shared" si="13"/>
        <v>0.884247285155378</v>
      </c>
      <c r="M34">
        <f>ATAN($G$1*TAN(E34))</f>
        <v>0.8298073531394625</v>
      </c>
      <c r="N34" s="11">
        <f>SIN(L34)*SIN(M34)+COS(L34)*COS(M34)*COS(K34)</f>
        <v>0.9981594549493635</v>
      </c>
      <c r="O34" s="18">
        <f t="shared" si="14"/>
        <v>5519.799554588016</v>
      </c>
    </row>
    <row r="35" spans="1:15" ht="15.75">
      <c r="A35" s="7" t="s">
        <v>48</v>
      </c>
      <c r="B35" s="8" t="s">
        <v>49</v>
      </c>
      <c r="C35" s="9" t="s">
        <v>50</v>
      </c>
      <c r="D35" s="16">
        <f>($H$1/J35)*(ATAN(-N35/SQRT(1-N35^2))+2*ATAN(1))</f>
        <v>679115.5988824166</v>
      </c>
      <c r="E35" s="3">
        <f>+SIGN(VALUE(B35))*(VALUE(MID(B35,2,2))+VALUE(MID(B35,4,2))/60+VALUE(MID(B35,6,5))/3600)*$E$1</f>
        <v>0.7879579796336833</v>
      </c>
      <c r="F35" s="3">
        <f>+SIGN(VALUE(C35))*(VALUE(MID(C35,2,2))+VALUE(MID(C35,4,2))/60+VALUE(MID(C35,6,5))/3600)*$E$1</f>
        <v>0.02585511361357079</v>
      </c>
      <c r="G35" s="3">
        <f>($E$2+E35)/2</f>
        <v>0.8369256158667884</v>
      </c>
      <c r="H35" s="10">
        <f>F35-$E$3</f>
        <v>-0.0627911287225808</v>
      </c>
      <c r="I35">
        <f>$F$1*COS(G35)^2</f>
        <v>0.003023093631203294</v>
      </c>
      <c r="J35">
        <f t="shared" si="12"/>
        <v>1.0015104061522293</v>
      </c>
      <c r="K35" s="11">
        <f>J35*H35</f>
        <v>-0.06288596882970882</v>
      </c>
      <c r="L35">
        <f t="shared" si="13"/>
        <v>0.884247285155378</v>
      </c>
      <c r="M35">
        <f>ATAN($G$1*TAN(E35))</f>
        <v>0.7862787683961738</v>
      </c>
      <c r="N35" s="11">
        <f>SIN(L35)*SIN(M35)+COS(L35)*COS(M35)*COS(K35)</f>
        <v>0.9943197286692165</v>
      </c>
      <c r="O35" s="18">
        <f t="shared" si="14"/>
        <v>9699.342045452273</v>
      </c>
    </row>
    <row r="36" spans="1:15" ht="15.75">
      <c r="A36" s="7" t="s">
        <v>51</v>
      </c>
      <c r="B36" s="8" t="s">
        <v>52</v>
      </c>
      <c r="C36" s="9" t="s">
        <v>53</v>
      </c>
      <c r="D36" s="16">
        <f>($H$1/J36)*(ATAN(-N36/SQRT(1-N36^2))+2*ATAN(1))</f>
        <v>746161.0361175148</v>
      </c>
      <c r="E36" s="3">
        <f t="shared" si="16"/>
        <v>0.7768654426098975</v>
      </c>
      <c r="F36" s="3">
        <f t="shared" si="16"/>
        <v>0.025161830049584173</v>
      </c>
      <c r="G36" s="3">
        <f t="shared" si="17"/>
        <v>0.8313793473548954</v>
      </c>
      <c r="H36" s="10">
        <f t="shared" si="18"/>
        <v>-0.06348441228656743</v>
      </c>
      <c r="I36">
        <f t="shared" si="19"/>
        <v>0.003060294940981663</v>
      </c>
      <c r="J36">
        <f t="shared" si="12"/>
        <v>1.0015289785827377</v>
      </c>
      <c r="K36" s="11">
        <f t="shared" si="20"/>
        <v>-0.06358147859329127</v>
      </c>
      <c r="L36">
        <f t="shared" si="13"/>
        <v>0.884247285155378</v>
      </c>
      <c r="M36">
        <f t="shared" si="21"/>
        <v>0.7751865164242698</v>
      </c>
      <c r="N36" s="11">
        <f t="shared" si="22"/>
        <v>0.993143892726683</v>
      </c>
      <c r="O36" s="18">
        <f t="shared" si="14"/>
        <v>10656.906014532466</v>
      </c>
    </row>
    <row r="37" spans="1:15" ht="15.75">
      <c r="A37" s="7" t="s">
        <v>54</v>
      </c>
      <c r="B37" s="8" t="s">
        <v>55</v>
      </c>
      <c r="C37" s="9" t="s">
        <v>56</v>
      </c>
      <c r="D37" s="16">
        <f>($H$1/J37)*(ATAN(-N37/SQRT(1-N37^2))+2*ATAN(1))</f>
        <v>865643.3080095825</v>
      </c>
      <c r="E37" s="3">
        <f>+SIGN(VALUE(B37))*(VALUE(MID(B37,2,2))+VALUE(MID(B37,4,2))/60+VALUE(MID(B37,6,5))/3600)*$E$1</f>
        <v>0.7546658241518925</v>
      </c>
      <c r="F37" s="3">
        <f>+SIGN(VALUE(C37))*(VALUE(MID(C37,2,2))+VALUE(MID(C37,4,2))/60+VALUE(MID(C37,6,5))/3600)*$E$1</f>
        <v>0.03682644721707926</v>
      </c>
      <c r="G37" s="3">
        <f>($E$2+E37)/2</f>
        <v>0.8202795381258929</v>
      </c>
      <c r="H37" s="10">
        <f>F37-$E$3</f>
        <v>-0.05181979511907233</v>
      </c>
      <c r="I37">
        <f>$F$1*COS(G37)^2</f>
        <v>0.003134856098593702</v>
      </c>
      <c r="J37">
        <f t="shared" si="12"/>
        <v>1.0015662015556404</v>
      </c>
      <c r="K37" s="11">
        <f>J37*H37</f>
        <v>-0.05190095536280079</v>
      </c>
      <c r="L37">
        <f t="shared" si="13"/>
        <v>0.884247285155378</v>
      </c>
      <c r="M37">
        <f>ATAN($G$1*TAN(E37))</f>
        <v>0.7529899491678458</v>
      </c>
      <c r="N37" s="11">
        <f>SIN(L37)*SIN(M37)+COS(L37)*COS(M37)*COS(K37)</f>
        <v>0.9907753317870308</v>
      </c>
      <c r="O37" s="18">
        <f t="shared" si="14"/>
        <v>12363.389307444644</v>
      </c>
    </row>
    <row r="38" spans="1:15" ht="15.75">
      <c r="A38" s="7" t="s">
        <v>57</v>
      </c>
      <c r="B38" s="8" t="s">
        <v>58</v>
      </c>
      <c r="C38" s="9" t="s">
        <v>59</v>
      </c>
      <c r="D38" s="16">
        <f>($H$1/J38)*(ATAN(-N38/SQRT(1-N38^2))+2*ATAN(1))</f>
        <v>822754.9609226807</v>
      </c>
      <c r="E38" s="3">
        <f>+SIGN(VALUE(B38))*(VALUE(MID(B38,2,2))+VALUE(MID(B38,4,2))/60+VALUE(MID(B38,6,5))/3600)*$E$1</f>
        <v>0.7611186942474603</v>
      </c>
      <c r="F38" s="3">
        <f>+SIGN(VALUE(C38))*(VALUE(MID(C38,2,2))+VALUE(MID(C38,4,2))/60+VALUE(MID(C38,6,5))/3600)*$E$1</f>
        <v>0.039526859420859296</v>
      </c>
      <c r="G38" s="3">
        <f>($E$2+E38)/2</f>
        <v>0.8235059731736768</v>
      </c>
      <c r="H38" s="10">
        <f>F38-$E$3</f>
        <v>-0.049119382915292296</v>
      </c>
      <c r="I38">
        <f>$F$1*COS(G38)^2</f>
        <v>0.003113169483198986</v>
      </c>
      <c r="J38">
        <f t="shared" si="12"/>
        <v>1.0015553751456776</v>
      </c>
      <c r="K38" s="11">
        <f>J38*H38</f>
        <v>-0.04919578198264976</v>
      </c>
      <c r="L38">
        <f t="shared" si="13"/>
        <v>0.884247285155378</v>
      </c>
      <c r="M38">
        <f>ATAN($G$1*TAN(E38))</f>
        <v>0.7594415915198166</v>
      </c>
      <c r="N38" s="11">
        <f>SIN(L38)*SIN(M38)+COS(L38)*COS(M38)*COS(K38)</f>
        <v>0.9916657007874532</v>
      </c>
      <c r="O38" s="18">
        <f t="shared" si="14"/>
        <v>11750.844478781442</v>
      </c>
    </row>
    <row r="39" spans="1:15" ht="15.75">
      <c r="A39" s="7" t="s">
        <v>60</v>
      </c>
      <c r="B39" s="8" t="s">
        <v>61</v>
      </c>
      <c r="C39" s="9" t="s">
        <v>62</v>
      </c>
      <c r="D39" s="16">
        <f t="shared" si="15"/>
        <v>207833.33834767318</v>
      </c>
      <c r="E39" s="3">
        <f t="shared" si="16"/>
        <v>0.8542417061149771</v>
      </c>
      <c r="F39" s="3">
        <f t="shared" si="16"/>
        <v>0.07648905446864922</v>
      </c>
      <c r="G39" s="3">
        <f t="shared" si="17"/>
        <v>0.8700674791074352</v>
      </c>
      <c r="H39" s="10">
        <f t="shared" si="18"/>
        <v>-0.012157187867502375</v>
      </c>
      <c r="I39">
        <f t="shared" si="19"/>
        <v>0.002801843069716128</v>
      </c>
      <c r="J39">
        <f t="shared" si="12"/>
        <v>1.001399941616593</v>
      </c>
      <c r="K39" s="11">
        <f t="shared" si="20"/>
        <v>-0.012174207220738833</v>
      </c>
      <c r="L39">
        <f t="shared" si="13"/>
        <v>0.884247285155378</v>
      </c>
      <c r="M39">
        <f t="shared" si="21"/>
        <v>0.8525779957922244</v>
      </c>
      <c r="N39" s="11">
        <f t="shared" si="22"/>
        <v>0.9994676597157621</v>
      </c>
      <c r="O39" s="18">
        <f t="shared" si="14"/>
        <v>2968.3409428375126</v>
      </c>
    </row>
    <row r="40" spans="1:15" ht="15.75">
      <c r="A40" s="7" t="s">
        <v>63</v>
      </c>
      <c r="B40" s="8" t="s">
        <v>64</v>
      </c>
      <c r="C40" s="9" t="s">
        <v>65</v>
      </c>
      <c r="D40" s="16">
        <f t="shared" si="15"/>
        <v>255056.78325710955</v>
      </c>
      <c r="E40" s="3">
        <f t="shared" si="16"/>
        <v>0.8585420034664185</v>
      </c>
      <c r="F40" s="3">
        <f t="shared" si="16"/>
        <v>0.04333264681756904</v>
      </c>
      <c r="G40" s="3">
        <f t="shared" si="17"/>
        <v>0.8722176277831559</v>
      </c>
      <c r="H40" s="10">
        <f t="shared" si="18"/>
        <v>-0.04531359551858255</v>
      </c>
      <c r="I40">
        <f t="shared" si="19"/>
        <v>0.0027875647164434243</v>
      </c>
      <c r="J40">
        <f t="shared" si="12"/>
        <v>1.0013928123950377</v>
      </c>
      <c r="K40" s="11">
        <f t="shared" si="20"/>
        <v>-0.04537670885608456</v>
      </c>
      <c r="L40">
        <f t="shared" si="13"/>
        <v>0.884247285155378</v>
      </c>
      <c r="M40">
        <f t="shared" si="21"/>
        <v>0.8568803135806149</v>
      </c>
      <c r="N40" s="11">
        <f t="shared" si="22"/>
        <v>0.9991983090583715</v>
      </c>
      <c r="O40" s="18">
        <f t="shared" si="14"/>
        <v>3642.8009986733096</v>
      </c>
    </row>
    <row r="41" spans="1:15" ht="15.75">
      <c r="A41" s="7" t="s">
        <v>66</v>
      </c>
      <c r="B41" s="8" t="s">
        <v>67</v>
      </c>
      <c r="C41" s="9" t="s">
        <v>68</v>
      </c>
      <c r="D41" s="16">
        <f t="shared" si="15"/>
        <v>364901.0876450027</v>
      </c>
      <c r="E41" s="3">
        <f t="shared" si="16"/>
        <v>0.8452581086040176</v>
      </c>
      <c r="F41" s="3">
        <f t="shared" si="16"/>
        <v>0.0265532453143685</v>
      </c>
      <c r="G41" s="3">
        <f t="shared" si="17"/>
        <v>0.8655756803519554</v>
      </c>
      <c r="H41" s="10">
        <f t="shared" si="18"/>
        <v>-0.06209299702178309</v>
      </c>
      <c r="I41">
        <f t="shared" si="19"/>
        <v>0.002831705043789063</v>
      </c>
      <c r="J41">
        <f t="shared" si="12"/>
        <v>1.0014148516193422</v>
      </c>
      <c r="K41" s="11">
        <f t="shared" si="20"/>
        <v>-0.06218084939916917</v>
      </c>
      <c r="L41">
        <f t="shared" si="13"/>
        <v>0.884247285155378</v>
      </c>
      <c r="M41">
        <f t="shared" si="21"/>
        <v>0.8435905749709195</v>
      </c>
      <c r="N41" s="11">
        <f t="shared" si="22"/>
        <v>0.998359251968203</v>
      </c>
      <c r="O41" s="18">
        <f t="shared" si="14"/>
        <v>5211.6318159248185</v>
      </c>
    </row>
    <row r="42" spans="1:15" ht="15.75">
      <c r="A42" s="7" t="s">
        <v>69</v>
      </c>
      <c r="B42" s="8" t="s">
        <v>70</v>
      </c>
      <c r="C42" s="9" t="s">
        <v>71</v>
      </c>
      <c r="D42" s="16">
        <f t="shared" si="15"/>
        <v>503262.8456794352</v>
      </c>
      <c r="E42" s="3">
        <f t="shared" si="16"/>
        <v>0.8171922446045876</v>
      </c>
      <c r="F42" s="3">
        <f t="shared" si="16"/>
        <v>0.02960272336854739</v>
      </c>
      <c r="G42" s="3">
        <f t="shared" si="17"/>
        <v>0.8515427483522404</v>
      </c>
      <c r="H42" s="10">
        <f t="shared" si="18"/>
        <v>-0.0590435189676042</v>
      </c>
      <c r="I42">
        <f t="shared" si="19"/>
        <v>0.0029252662458113224</v>
      </c>
      <c r="J42">
        <f t="shared" si="12"/>
        <v>1.0014615650367273</v>
      </c>
      <c r="K42" s="11">
        <f t="shared" si="20"/>
        <v>-0.0591298149105726</v>
      </c>
      <c r="L42">
        <f t="shared" si="13"/>
        <v>0.884247285155378</v>
      </c>
      <c r="M42">
        <f t="shared" si="21"/>
        <v>0.8155162407284116</v>
      </c>
      <c r="N42" s="11">
        <f t="shared" si="22"/>
        <v>0.9968795686385135</v>
      </c>
      <c r="O42" s="18">
        <f t="shared" si="14"/>
        <v>7187.757853074532</v>
      </c>
    </row>
    <row r="43" spans="1:15" ht="15.75">
      <c r="A43" s="7" t="s">
        <v>72</v>
      </c>
      <c r="B43" s="8" t="s">
        <v>73</v>
      </c>
      <c r="C43" s="9" t="s">
        <v>74</v>
      </c>
      <c r="D43" s="16">
        <f t="shared" si="15"/>
        <v>244514.64829016945</v>
      </c>
      <c r="E43" s="3">
        <f t="shared" si="16"/>
        <v>0.8616399628887084</v>
      </c>
      <c r="F43" s="3">
        <f t="shared" si="16"/>
        <v>0.042455134054760806</v>
      </c>
      <c r="G43" s="3">
        <f t="shared" si="17"/>
        <v>0.8737666074943009</v>
      </c>
      <c r="H43" s="10">
        <f t="shared" si="18"/>
        <v>-0.04619110828139079</v>
      </c>
      <c r="I43">
        <f t="shared" si="19"/>
        <v>0.00277728516346631</v>
      </c>
      <c r="J43">
        <f t="shared" si="12"/>
        <v>1.001387679754183</v>
      </c>
      <c r="K43" s="11">
        <f t="shared" si="20"/>
        <v>-0.04625520674717615</v>
      </c>
      <c r="L43">
        <f t="shared" si="13"/>
        <v>0.884247285155378</v>
      </c>
      <c r="M43">
        <f t="shared" si="21"/>
        <v>0.8599798047713427</v>
      </c>
      <c r="N43" s="11">
        <f t="shared" si="22"/>
        <v>0.9992632108344818</v>
      </c>
      <c r="O43" s="18">
        <f t="shared" si="14"/>
        <v>3492.2349196406017</v>
      </c>
    </row>
    <row r="44" spans="1:15" ht="15.75">
      <c r="A44" s="7" t="s">
        <v>75</v>
      </c>
      <c r="B44" s="8" t="s">
        <v>76</v>
      </c>
      <c r="C44" s="9" t="s">
        <v>77</v>
      </c>
      <c r="D44" s="16">
        <f t="shared" si="15"/>
        <v>275495.87018380646</v>
      </c>
      <c r="E44" s="3">
        <f t="shared" si="16"/>
        <v>0.8522200330647505</v>
      </c>
      <c r="F44" s="3">
        <f t="shared" si="16"/>
        <v>0.046755431406202266</v>
      </c>
      <c r="G44" s="3">
        <f t="shared" si="17"/>
        <v>0.8690566425823218</v>
      </c>
      <c r="H44" s="10">
        <f t="shared" si="18"/>
        <v>-0.041890810929949326</v>
      </c>
      <c r="I44">
        <f t="shared" si="19"/>
        <v>0.002808559311767972</v>
      </c>
      <c r="J44">
        <f t="shared" si="12"/>
        <v>1.001403295037403</v>
      </c>
      <c r="K44" s="11">
        <f t="shared" si="20"/>
        <v>-0.04194959609704011</v>
      </c>
      <c r="L44">
        <f t="shared" si="13"/>
        <v>0.884247285155378</v>
      </c>
      <c r="M44">
        <f t="shared" si="21"/>
        <v>0.8505554154340683</v>
      </c>
      <c r="N44" s="11">
        <f t="shared" si="22"/>
        <v>0.9990646743968468</v>
      </c>
      <c r="O44" s="18">
        <f t="shared" si="14"/>
        <v>3934.7184506137555</v>
      </c>
    </row>
    <row r="45" spans="1:15" ht="15.75">
      <c r="A45" s="7" t="s">
        <v>78</v>
      </c>
      <c r="B45" s="8" t="s">
        <v>79</v>
      </c>
      <c r="C45" s="9" t="s">
        <v>80</v>
      </c>
      <c r="D45" s="16">
        <f>($H$1/J45)*(ATAN(-N45/SQRT(1-N45^2))+2*ATAN(1))</f>
        <v>251014.98136112464</v>
      </c>
      <c r="E45" s="3">
        <f>+SIGN(VALUE(B45))*(VALUE(MID(B45,2,2))+VALUE(MID(B45,4,2))/60+VALUE(MID(B45,6,5))/3600)*$E$1</f>
        <v>0.8595601121967485</v>
      </c>
      <c r="F45" s="3">
        <f>+SIGN(VALUE(C45))*(VALUE(MID(C45,2,2))+VALUE(MID(C45,4,2))/60+VALUE(MID(C45,6,5))/3600)*$E$1</f>
        <v>0.043192050850047285</v>
      </c>
      <c r="G45" s="3">
        <f>($E$2+E45)/2</f>
        <v>0.8727266821483209</v>
      </c>
      <c r="H45" s="10">
        <f>F45-$E$3</f>
        <v>-0.04545419148610431</v>
      </c>
      <c r="I45">
        <f>$F$1*COS(G45)^2</f>
        <v>0.0027841858383847147</v>
      </c>
      <c r="J45">
        <f t="shared" si="12"/>
        <v>1.0013911253043861</v>
      </c>
      <c r="K45" s="11">
        <f>J45*H45</f>
        <v>-0.04551742396207104</v>
      </c>
      <c r="L45">
        <f t="shared" si="13"/>
        <v>0.884247285155378</v>
      </c>
      <c r="M45">
        <f>ATAN($G$1*TAN(E45))</f>
        <v>0.8578989186693529</v>
      </c>
      <c r="N45" s="11">
        <f>SIN(L45)*SIN(M45)+COS(L45)*COS(M45)*COS(K45)</f>
        <v>0.9992235153646885</v>
      </c>
      <c r="O45" s="18">
        <f t="shared" si="14"/>
        <v>3585.0747159408425</v>
      </c>
    </row>
    <row r="46" spans="1:15" ht="15.75">
      <c r="A46" s="7" t="s">
        <v>81</v>
      </c>
      <c r="B46" s="8" t="s">
        <v>82</v>
      </c>
      <c r="C46" s="9" t="s">
        <v>83</v>
      </c>
      <c r="D46" s="16">
        <f t="shared" si="15"/>
        <v>909594.5650341597</v>
      </c>
      <c r="E46" s="3">
        <f t="shared" si="16"/>
        <v>0.7629125048675655</v>
      </c>
      <c r="F46" s="3">
        <f t="shared" si="16"/>
        <v>-0.01823384254652911</v>
      </c>
      <c r="G46" s="3">
        <f t="shared" si="17"/>
        <v>0.8244028784837294</v>
      </c>
      <c r="H46" s="10">
        <f t="shared" si="18"/>
        <v>-0.1068800848826807</v>
      </c>
      <c r="I46">
        <f t="shared" si="19"/>
        <v>0.003107142756584664</v>
      </c>
      <c r="J46">
        <f t="shared" si="12"/>
        <v>1.0015523664574832</v>
      </c>
      <c r="K46" s="11">
        <f t="shared" si="20"/>
        <v>-0.10704600194142554</v>
      </c>
      <c r="L46">
        <f t="shared" si="13"/>
        <v>0.884247285155378</v>
      </c>
      <c r="M46">
        <f t="shared" si="21"/>
        <v>0.7612351104409367</v>
      </c>
      <c r="N46" s="11">
        <f t="shared" si="22"/>
        <v>0.9898167387737264</v>
      </c>
      <c r="O46" s="18">
        <f t="shared" si="14"/>
        <v>12991.114949309589</v>
      </c>
    </row>
    <row r="47" spans="1:15" ht="15.75">
      <c r="A47" s="7" t="s">
        <v>84</v>
      </c>
      <c r="B47" s="8" t="s">
        <v>85</v>
      </c>
      <c r="C47" s="9" t="s">
        <v>86</v>
      </c>
      <c r="D47" s="16">
        <f t="shared" si="15"/>
        <v>146164.6400218478</v>
      </c>
      <c r="E47" s="3">
        <f t="shared" si="16"/>
        <v>0.8662214521751934</v>
      </c>
      <c r="F47" s="3">
        <f t="shared" si="16"/>
        <v>0.07027859121363625</v>
      </c>
      <c r="G47" s="3">
        <f t="shared" si="17"/>
        <v>0.8760573521375434</v>
      </c>
      <c r="H47" s="10">
        <f t="shared" si="18"/>
        <v>-0.018367651122515344</v>
      </c>
      <c r="I47">
        <f t="shared" si="19"/>
        <v>0.0027620934589073797</v>
      </c>
      <c r="J47">
        <f t="shared" si="12"/>
        <v>1.0013800943991784</v>
      </c>
      <c r="K47" s="11">
        <f t="shared" si="20"/>
        <v>-0.01839300021495559</v>
      </c>
      <c r="L47">
        <f t="shared" si="13"/>
        <v>0.884247285155378</v>
      </c>
      <c r="M47">
        <f t="shared" si="21"/>
        <v>0.8645636762398284</v>
      </c>
      <c r="N47" s="11">
        <f t="shared" si="22"/>
        <v>0.9997367030615059</v>
      </c>
      <c r="O47" s="18">
        <f t="shared" si="14"/>
        <v>2087.5692457297946</v>
      </c>
    </row>
    <row r="48" spans="1:15" ht="15.75">
      <c r="A48" s="7" t="s">
        <v>87</v>
      </c>
      <c r="B48" s="8" t="s">
        <v>88</v>
      </c>
      <c r="C48" s="9" t="s">
        <v>89</v>
      </c>
      <c r="D48" s="16">
        <f t="shared" si="15"/>
        <v>351194.6177075837</v>
      </c>
      <c r="E48" s="3">
        <f t="shared" si="16"/>
        <v>0.843333398290013</v>
      </c>
      <c r="F48" s="3">
        <f t="shared" si="16"/>
        <v>0.034819318577285846</v>
      </c>
      <c r="G48" s="3">
        <f t="shared" si="17"/>
        <v>0.8646133251949532</v>
      </c>
      <c r="H48" s="10">
        <f t="shared" si="18"/>
        <v>-0.05382692375886575</v>
      </c>
      <c r="I48">
        <f t="shared" si="19"/>
        <v>0.0028381086174623146</v>
      </c>
      <c r="J48">
        <f t="shared" si="12"/>
        <v>1.0014180488774218</v>
      </c>
      <c r="K48" s="11">
        <f t="shared" si="20"/>
        <v>-0.053903252967677076</v>
      </c>
      <c r="L48">
        <f t="shared" si="13"/>
        <v>0.884247285155378</v>
      </c>
      <c r="M48">
        <f t="shared" si="21"/>
        <v>0.8416651155469428</v>
      </c>
      <c r="N48" s="11">
        <f t="shared" si="22"/>
        <v>0.9984801567159354</v>
      </c>
      <c r="O48" s="18">
        <f t="shared" si="14"/>
        <v>5015.871712081653</v>
      </c>
    </row>
    <row r="49" spans="1:15" ht="15.75">
      <c r="A49" s="7" t="s">
        <v>90</v>
      </c>
      <c r="B49" s="8" t="s">
        <v>91</v>
      </c>
      <c r="C49" s="9" t="s">
        <v>92</v>
      </c>
      <c r="D49" s="16">
        <f>($H$1/J49)*(ATAN(-N49/SQRT(1-N49^2))+2*ATAN(1))</f>
        <v>271555.4766302001</v>
      </c>
      <c r="E49" s="3">
        <f>+SIGN(VALUE(B49))*(VALUE(MID(B49,2,2))+VALUE(MID(B49,4,2))/60+VALUE(MID(B49,6,5))/3600)*$E$1</f>
        <v>0.8556719064742502</v>
      </c>
      <c r="F49" s="3">
        <f>+SIGN(VALUE(C49))*(VALUE(MID(C49,2,2))+VALUE(MID(C49,4,2))/60+VALUE(MID(C49,6,5))/3600)*$E$1</f>
        <v>0.04213515702522852</v>
      </c>
      <c r="G49" s="3">
        <f>($E$2+E49)/2</f>
        <v>0.8707825792870718</v>
      </c>
      <c r="H49" s="10">
        <f>F49-$E$3</f>
        <v>-0.04651108531092307</v>
      </c>
      <c r="I49">
        <f>$F$1*COS(G49)^2</f>
        <v>0.002797093171602702</v>
      </c>
      <c r="J49">
        <f t="shared" si="12"/>
        <v>1.00139756998487</v>
      </c>
      <c r="K49" s="11">
        <f>J49*H49</f>
        <v>-0.046576087807717347</v>
      </c>
      <c r="L49">
        <f t="shared" si="13"/>
        <v>0.884247285155378</v>
      </c>
      <c r="M49">
        <f>ATAN($G$1*TAN(E49))</f>
        <v>0.8540088544511468</v>
      </c>
      <c r="N49" s="11">
        <f>SIN(L49)*SIN(M49)+COS(L49)*COS(M49)*COS(K49)</f>
        <v>0.9990912451813052</v>
      </c>
      <c r="O49" s="18">
        <f t="shared" si="14"/>
        <v>3878.4405136424675</v>
      </c>
    </row>
    <row r="50" spans="1:15" ht="15.75">
      <c r="A50" s="7" t="s">
        <v>93</v>
      </c>
      <c r="B50" s="8" t="s">
        <v>94</v>
      </c>
      <c r="C50" s="9" t="s">
        <v>95</v>
      </c>
      <c r="D50" s="16">
        <f t="shared" si="15"/>
        <v>161356.12632154126</v>
      </c>
      <c r="E50" s="3">
        <f t="shared" si="16"/>
        <v>0.872921577248127</v>
      </c>
      <c r="F50" s="3">
        <f t="shared" si="16"/>
        <v>0.05463850186104309</v>
      </c>
      <c r="G50" s="3">
        <f t="shared" si="17"/>
        <v>0.8794074146740102</v>
      </c>
      <c r="H50" s="10">
        <f t="shared" si="18"/>
        <v>-0.0340077404751085</v>
      </c>
      <c r="I50">
        <f t="shared" si="19"/>
        <v>0.002739899649909845</v>
      </c>
      <c r="J50">
        <f t="shared" si="12"/>
        <v>1.0013690127270316</v>
      </c>
      <c r="K50" s="11">
        <f t="shared" si="20"/>
        <v>-0.03405429750463652</v>
      </c>
      <c r="L50">
        <f t="shared" si="13"/>
        <v>0.884247285155378</v>
      </c>
      <c r="M50">
        <f t="shared" si="21"/>
        <v>0.871267535856153</v>
      </c>
      <c r="N50" s="11">
        <f t="shared" si="22"/>
        <v>0.9996791379855415</v>
      </c>
      <c r="O50" s="18">
        <f t="shared" si="14"/>
        <v>2304.5388191603133</v>
      </c>
    </row>
    <row r="51" spans="1:15" ht="15.75">
      <c r="A51" s="7" t="s">
        <v>96</v>
      </c>
      <c r="B51" s="8" t="s">
        <v>97</v>
      </c>
      <c r="C51" s="9" t="s">
        <v>98</v>
      </c>
      <c r="D51" s="16">
        <f t="shared" si="15"/>
        <v>208109.838024345</v>
      </c>
      <c r="E51" s="3">
        <f t="shared" si="16"/>
        <v>0.8558221987153941</v>
      </c>
      <c r="F51" s="3">
        <f t="shared" si="16"/>
        <v>0.06893080918015179</v>
      </c>
      <c r="G51" s="3">
        <f t="shared" si="17"/>
        <v>0.8708577254076437</v>
      </c>
      <c r="H51" s="10">
        <f t="shared" si="18"/>
        <v>-0.0197154331559998</v>
      </c>
      <c r="I51">
        <f t="shared" si="19"/>
        <v>0.002796594097611828</v>
      </c>
      <c r="J51">
        <f t="shared" si="12"/>
        <v>1.0013973207961022</v>
      </c>
      <c r="K51" s="11">
        <f t="shared" si="20"/>
        <v>-0.019742981940752843</v>
      </c>
      <c r="L51">
        <f t="shared" si="13"/>
        <v>0.884247285155378</v>
      </c>
      <c r="M51">
        <f t="shared" si="21"/>
        <v>0.8541592166602531</v>
      </c>
      <c r="N51" s="11">
        <f t="shared" si="22"/>
        <v>0.999466245251432</v>
      </c>
      <c r="O51" s="18">
        <f t="shared" si="14"/>
        <v>2972.289997967317</v>
      </c>
    </row>
    <row r="52" spans="1:15" ht="15.75">
      <c r="A52" s="7" t="s">
        <v>99</v>
      </c>
      <c r="B52" s="8" t="s">
        <v>100</v>
      </c>
      <c r="C52" s="9" t="s">
        <v>101</v>
      </c>
      <c r="D52" s="16">
        <f t="shared" si="15"/>
        <v>383741.07937716396</v>
      </c>
      <c r="E52" s="3">
        <f t="shared" si="16"/>
        <v>0.8325220532012706</v>
      </c>
      <c r="F52" s="3">
        <f t="shared" si="16"/>
        <v>0.04602336274772689</v>
      </c>
      <c r="G52" s="3">
        <f t="shared" si="17"/>
        <v>0.859207652650582</v>
      </c>
      <c r="H52" s="10">
        <f t="shared" si="18"/>
        <v>-0.0426228795884247</v>
      </c>
      <c r="I52">
        <f t="shared" si="19"/>
        <v>0.0028741142362657844</v>
      </c>
      <c r="J52">
        <f t="shared" si="12"/>
        <v>1.0014360260327495</v>
      </c>
      <c r="K52" s="11">
        <f t="shared" si="20"/>
        <v>-0.04268408715310443</v>
      </c>
      <c r="L52">
        <f t="shared" si="13"/>
        <v>0.884247285155378</v>
      </c>
      <c r="M52">
        <f t="shared" si="21"/>
        <v>0.8308500225836581</v>
      </c>
      <c r="N52" s="11">
        <f t="shared" si="22"/>
        <v>0.9981854291169137</v>
      </c>
      <c r="O52" s="18">
        <f t="shared" si="14"/>
        <v>5480.710488605056</v>
      </c>
    </row>
    <row r="53" spans="1:15" ht="15.75">
      <c r="A53" s="7" t="s">
        <v>102</v>
      </c>
      <c r="B53" s="8" t="s">
        <v>103</v>
      </c>
      <c r="C53" s="9" t="s">
        <v>104</v>
      </c>
      <c r="D53" s="16">
        <f>($H$1/J53)*(ATAN(-N53/SQRT(1-N53^2))+2*ATAN(1))</f>
        <v>563195.2081958484</v>
      </c>
      <c r="E53" s="3">
        <f>+SIGN(VALUE(B53))*(VALUE(MID(B53,2,2))+VALUE(MID(B53,4,2))/60+VALUE(MID(B53,6,5))/3600)*$E$1</f>
        <v>0.8056391345837476</v>
      </c>
      <c r="F53" s="3">
        <f>+SIGN(VALUE(C53))*(VALUE(MID(C53,2,2))+VALUE(MID(C53,4,2))/60+VALUE(MID(C53,6,5))/3600)*$E$1</f>
        <v>0.032855823168792285</v>
      </c>
      <c r="G53" s="3">
        <f>($E$2+E53)/2</f>
        <v>0.8457661933418205</v>
      </c>
      <c r="H53" s="10">
        <f>F53-$E$3</f>
        <v>-0.05579041916735931</v>
      </c>
      <c r="I53">
        <f>$F$1*COS(G53)^2</f>
        <v>0.002963885965513979</v>
      </c>
      <c r="J53">
        <f t="shared" si="12"/>
        <v>1.0014808465295348</v>
      </c>
      <c r="K53" s="11">
        <f>J53*H53</f>
        <v>-0.05587303621596459</v>
      </c>
      <c r="L53">
        <f t="shared" si="13"/>
        <v>0.884247285155378</v>
      </c>
      <c r="M53">
        <f>ATAN($G$1*TAN(E53))</f>
        <v>0.8039611774937807</v>
      </c>
      <c r="N53" s="11">
        <f>SIN(L53)*SIN(M53)+COS(L53)*COS(M53)*COS(K53)</f>
        <v>0.9960924686087647</v>
      </c>
      <c r="O53" s="18">
        <f aca="true" t="shared" si="23" ref="O53:O84">D53/(HOUR($Q$2)*60+MINUTE($Q$2)+SECOND($Q$2)/60)</f>
        <v>8043.7306574032145</v>
      </c>
    </row>
    <row r="54" spans="1:15" ht="15.75">
      <c r="A54" s="7" t="s">
        <v>105</v>
      </c>
      <c r="B54" s="8" t="s">
        <v>106</v>
      </c>
      <c r="C54" s="9" t="s">
        <v>107</v>
      </c>
      <c r="D54" s="16">
        <f t="shared" si="15"/>
        <v>685915.6847645952</v>
      </c>
      <c r="E54" s="3">
        <f t="shared" si="16"/>
        <v>0.7973682131840191</v>
      </c>
      <c r="F54" s="3">
        <f t="shared" si="16"/>
        <v>-0.003209466568945033</v>
      </c>
      <c r="G54" s="3">
        <f t="shared" si="17"/>
        <v>0.8416307326419562</v>
      </c>
      <c r="H54" s="10">
        <f t="shared" si="18"/>
        <v>-0.09185570890509663</v>
      </c>
      <c r="I54">
        <f t="shared" si="19"/>
        <v>0.0029915675627288935</v>
      </c>
      <c r="J54">
        <f t="shared" si="12"/>
        <v>1.0014946667669924</v>
      </c>
      <c r="K54" s="11">
        <f t="shared" si="20"/>
        <v>-0.09199300258055561</v>
      </c>
      <c r="L54">
        <f t="shared" si="13"/>
        <v>0.884247285155378</v>
      </c>
      <c r="M54">
        <f t="shared" si="21"/>
        <v>0.795689408073484</v>
      </c>
      <c r="N54" s="11">
        <f t="shared" si="22"/>
        <v>0.9942056968234942</v>
      </c>
      <c r="O54" s="18">
        <f t="shared" si="23"/>
        <v>9796.463005445303</v>
      </c>
    </row>
    <row r="55" spans="1:15" ht="15.75">
      <c r="A55" s="7" t="s">
        <v>108</v>
      </c>
      <c r="B55" s="8" t="s">
        <v>109</v>
      </c>
      <c r="C55" s="9" t="s">
        <v>110</v>
      </c>
      <c r="D55" s="16">
        <f>($H$1/J55)*(ATAN(-N55/SQRT(1-N55^2))+2*ATAN(1))</f>
        <v>271494.91403158486</v>
      </c>
      <c r="E55" s="3">
        <f>+SIGN(VALUE(B55))*(VALUE(MID(B55,2,2))+VALUE(MID(B55,4,2))/60+VALUE(MID(B55,6,5))/3600)*$E$1</f>
        <v>0.8494275062615596</v>
      </c>
      <c r="F55" s="3">
        <f>+SIGN(VALUE(C55))*(VALUE(MID(C55,2,2))+VALUE(MID(C55,4,2))/60+VALUE(MID(C55,6,5))/3600)*$E$1</f>
        <v>0.054662742545098564</v>
      </c>
      <c r="G55" s="3">
        <f>($E$2+E55)/2</f>
        <v>0.8676603791807265</v>
      </c>
      <c r="H55" s="10">
        <f>F55-$E$3</f>
        <v>-0.03398349979105303</v>
      </c>
      <c r="I55">
        <f>$F$1*COS(G55)^2</f>
        <v>0.002817840189602201</v>
      </c>
      <c r="J55">
        <f t="shared" si="12"/>
        <v>1.0014079289628188</v>
      </c>
      <c r="K55" s="11">
        <f>J55*H55</f>
        <v>-0.0340313461446668</v>
      </c>
      <c r="L55">
        <f t="shared" si="13"/>
        <v>0.884247285155378</v>
      </c>
      <c r="M55">
        <f>ATAN($G$1*TAN(E55))</f>
        <v>0.8477616801610884</v>
      </c>
      <c r="N55" s="11">
        <f>SIN(L55)*SIN(M55)+COS(L55)*COS(M55)*COS(K55)</f>
        <v>0.9990916316275835</v>
      </c>
      <c r="O55" s="18">
        <f t="shared" si="23"/>
        <v>3877.5755396084483</v>
      </c>
    </row>
    <row r="56" spans="1:15" ht="15.75">
      <c r="A56" s="7" t="s">
        <v>111</v>
      </c>
      <c r="B56" s="8" t="s">
        <v>112</v>
      </c>
      <c r="C56" s="9" t="s">
        <v>113</v>
      </c>
      <c r="D56" s="16">
        <f aca="true" t="shared" si="24" ref="D56:D89">($H$1/J56)*(ATAN(-N56/SQRT(1-N56^2))+2*ATAN(1))</f>
        <v>517389.8779056407</v>
      </c>
      <c r="E56" s="3">
        <f aca="true" t="shared" si="25" ref="E56:F89">+SIGN(VALUE(B56))*(VALUE(MID(B56,2,2))+VALUE(MID(B56,4,2))/60+VALUE(MID(B56,6,5))/3600)*$E$1</f>
        <v>0.8130034543998013</v>
      </c>
      <c r="F56" s="3">
        <f t="shared" si="25"/>
        <v>0.034542974779053416</v>
      </c>
      <c r="G56" s="3">
        <f aca="true" t="shared" si="26" ref="G56:G89">($E$2+E56)/2</f>
        <v>0.8494483532498474</v>
      </c>
      <c r="H56" s="10">
        <f aca="true" t="shared" si="27" ref="H56:H89">F56-$E$3</f>
        <v>-0.05410326755709818</v>
      </c>
      <c r="I56">
        <f aca="true" t="shared" si="28" ref="I56:I89">$F$1*COS(G56)^2</f>
        <v>0.0029392619425869866</v>
      </c>
      <c r="J56">
        <f t="shared" si="12"/>
        <v>1.0014685526478537</v>
      </c>
      <c r="K56" s="11">
        <f aca="true" t="shared" si="29" ref="K56:K89">J56*H56</f>
        <v>-0.05418272105392669</v>
      </c>
      <c r="L56">
        <f t="shared" si="13"/>
        <v>0.884247285155378</v>
      </c>
      <c r="M56">
        <f aca="true" t="shared" si="30" ref="M56:M89">ATAN($G$1*TAN(E56))</f>
        <v>0.8113266388617835</v>
      </c>
      <c r="N56" s="11">
        <f aca="true" t="shared" si="31" ref="N56:N89">SIN(L56)*SIN(M56)+COS(L56)*COS(M56)*COS(K56)</f>
        <v>0.9967019750041761</v>
      </c>
      <c r="O56" s="18">
        <f t="shared" si="23"/>
        <v>7389.524559471183</v>
      </c>
    </row>
    <row r="57" spans="1:15" ht="15.75">
      <c r="A57" s="7" t="s">
        <v>114</v>
      </c>
      <c r="B57" s="8" t="s">
        <v>115</v>
      </c>
      <c r="C57" s="9" t="s">
        <v>116</v>
      </c>
      <c r="D57" s="16">
        <f t="shared" si="24"/>
        <v>251375.4356854448</v>
      </c>
      <c r="E57" s="3">
        <f t="shared" si="25"/>
        <v>0.8538393107596561</v>
      </c>
      <c r="F57" s="3">
        <f t="shared" si="25"/>
        <v>0.05309194621830371</v>
      </c>
      <c r="G57" s="3">
        <f t="shared" si="26"/>
        <v>0.8698662814297747</v>
      </c>
      <c r="H57" s="10">
        <f t="shared" si="27"/>
        <v>-0.03555429611784788</v>
      </c>
      <c r="I57">
        <f t="shared" si="28"/>
        <v>0.002803179691541895</v>
      </c>
      <c r="J57">
        <f t="shared" si="12"/>
        <v>1.0014006089929954</v>
      </c>
      <c r="K57" s="11">
        <f t="shared" si="29"/>
        <v>-0.035604093784730166</v>
      </c>
      <c r="L57">
        <f t="shared" si="13"/>
        <v>0.884247285155378</v>
      </c>
      <c r="M57">
        <f t="shared" si="30"/>
        <v>0.8521754176755809</v>
      </c>
      <c r="N57" s="11">
        <f t="shared" si="31"/>
        <v>0.9992212692612322</v>
      </c>
      <c r="O57" s="18">
        <f t="shared" si="23"/>
        <v>3590.222837687857</v>
      </c>
    </row>
    <row r="58" spans="1:15" ht="15.75">
      <c r="A58" s="7" t="s">
        <v>117</v>
      </c>
      <c r="B58" s="8" t="s">
        <v>118</v>
      </c>
      <c r="C58" s="9" t="s">
        <v>119</v>
      </c>
      <c r="D58" s="16">
        <f>($H$1/J58)*(ATAN(-N58/SQRT(1-N58^2))+2*ATAN(1))</f>
        <v>155412.757702453</v>
      </c>
      <c r="E58" s="3">
        <f t="shared" si="25"/>
        <v>0.8667353546771694</v>
      </c>
      <c r="F58" s="3">
        <f t="shared" si="25"/>
        <v>0.06513471805706424</v>
      </c>
      <c r="G58" s="3">
        <f t="shared" si="26"/>
        <v>0.8763143033885314</v>
      </c>
      <c r="H58" s="10">
        <f t="shared" si="27"/>
        <v>-0.023511524279087356</v>
      </c>
      <c r="I58">
        <f t="shared" si="28"/>
        <v>0.0027603902055539148</v>
      </c>
      <c r="J58">
        <f t="shared" si="12"/>
        <v>1.001379243945846</v>
      </c>
      <c r="K58" s="11">
        <f t="shared" si="29"/>
        <v>-0.023543952406606897</v>
      </c>
      <c r="L58">
        <f t="shared" si="13"/>
        <v>0.884247285155378</v>
      </c>
      <c r="M58">
        <f t="shared" si="30"/>
        <v>0.8650778546420177</v>
      </c>
      <c r="N58" s="11">
        <f t="shared" si="31"/>
        <v>0.9997023325996888</v>
      </c>
      <c r="O58" s="18">
        <f t="shared" si="23"/>
        <v>2219.6537639007806</v>
      </c>
    </row>
    <row r="59" spans="1:15" ht="15.75">
      <c r="A59" s="7" t="s">
        <v>120</v>
      </c>
      <c r="B59" s="8" t="s">
        <v>121</v>
      </c>
      <c r="C59" s="9" t="s">
        <v>122</v>
      </c>
      <c r="D59" s="16">
        <f t="shared" si="24"/>
        <v>568278.664789752</v>
      </c>
      <c r="E59" s="3">
        <f t="shared" si="25"/>
        <v>0.8069772203436099</v>
      </c>
      <c r="F59" s="3">
        <f t="shared" si="25"/>
        <v>0.02601995026514803</v>
      </c>
      <c r="G59" s="3">
        <f t="shared" si="26"/>
        <v>0.8464352362217515</v>
      </c>
      <c r="H59" s="10">
        <f t="shared" si="27"/>
        <v>-0.06262629207100356</v>
      </c>
      <c r="I59">
        <f t="shared" si="28"/>
        <v>0.002959410142358186</v>
      </c>
      <c r="J59">
        <f t="shared" si="12"/>
        <v>1.0014786119245673</v>
      </c>
      <c r="K59" s="11">
        <f t="shared" si="29"/>
        <v>-0.0627188920532512</v>
      </c>
      <c r="L59">
        <f t="shared" si="13"/>
        <v>0.884247285155378</v>
      </c>
      <c r="M59">
        <f t="shared" si="30"/>
        <v>0.8052994436116803</v>
      </c>
      <c r="N59" s="11">
        <f t="shared" si="31"/>
        <v>0.9960216754794387</v>
      </c>
      <c r="O59" s="18">
        <f t="shared" si="23"/>
        <v>8116.334179334711</v>
      </c>
    </row>
    <row r="60" spans="1:15" ht="15.75">
      <c r="A60" s="7" t="s">
        <v>123</v>
      </c>
      <c r="B60" s="8" t="s">
        <v>124</v>
      </c>
      <c r="C60" s="9" t="s">
        <v>125</v>
      </c>
      <c r="D60" s="16">
        <f>($H$1/J60)*(ATAN(-N60/SQRT(1-N60^2))+2*ATAN(1))</f>
        <v>467382.0992895572</v>
      </c>
      <c r="E60" s="3">
        <f t="shared" si="25"/>
        <v>0.8380537773027301</v>
      </c>
      <c r="F60" s="3">
        <f t="shared" si="25"/>
        <v>0.0034227845886332224</v>
      </c>
      <c r="G60" s="3">
        <f>($E$2+E60)/2</f>
        <v>0.8619735147013117</v>
      </c>
      <c r="H60" s="10">
        <f>F60-$E$3</f>
        <v>-0.08522345774751837</v>
      </c>
      <c r="I60">
        <f>$F$1*COS(G60)^2</f>
        <v>0.002855684127789008</v>
      </c>
      <c r="J60">
        <f t="shared" si="12"/>
        <v>1.0014268241503166</v>
      </c>
      <c r="K60" s="11">
        <f>J60*H60</f>
        <v>-0.08534505663520602</v>
      </c>
      <c r="L60">
        <f t="shared" si="13"/>
        <v>0.884247285155378</v>
      </c>
      <c r="M60">
        <f>ATAN($G$1*TAN(E60))</f>
        <v>0.8363835667096009</v>
      </c>
      <c r="N60" s="11">
        <f>SIN(L60)*SIN(M60)+COS(L60)*COS(M60)*COS(K60)</f>
        <v>0.9973086510828593</v>
      </c>
      <c r="O60" s="18">
        <f t="shared" si="23"/>
        <v>6675.297776094604</v>
      </c>
    </row>
    <row r="61" spans="1:15" ht="15.75">
      <c r="A61" s="7" t="s">
        <v>126</v>
      </c>
      <c r="B61" s="8" t="s">
        <v>127</v>
      </c>
      <c r="C61" s="9" t="s">
        <v>128</v>
      </c>
      <c r="D61" s="16">
        <f>($H$1/J61)*(ATAN(-N61/SQRT(1-N61^2))+2*ATAN(1))</f>
        <v>609617.9762278193</v>
      </c>
      <c r="E61" s="3">
        <f t="shared" si="25"/>
        <v>0.8009412900137963</v>
      </c>
      <c r="F61" s="3">
        <f t="shared" si="25"/>
        <v>0.022519595487537278</v>
      </c>
      <c r="G61" s="3">
        <f>($E$2+E61)/2</f>
        <v>0.8434172710568448</v>
      </c>
      <c r="H61" s="10">
        <f>F61-$E$3</f>
        <v>-0.06612664684861431</v>
      </c>
      <c r="I61">
        <f>$F$1*COS(G61)^2</f>
        <v>0.002979605697976031</v>
      </c>
      <c r="J61">
        <f t="shared" si="12"/>
        <v>1.001488694742969</v>
      </c>
      <c r="K61" s="11">
        <f>J61*H61</f>
        <v>-0.06622508924014803</v>
      </c>
      <c r="L61">
        <f t="shared" si="13"/>
        <v>0.884247285155378</v>
      </c>
      <c r="M61">
        <f>ATAN($G$1*TAN(E61))</f>
        <v>0.7992627948954616</v>
      </c>
      <c r="N61" s="11">
        <f>SIN(L61)*SIN(M61)+COS(L61)*COS(M61)*COS(K61)</f>
        <v>0.9954221841598094</v>
      </c>
      <c r="O61" s="18">
        <f t="shared" si="23"/>
        <v>8706.75519487483</v>
      </c>
    </row>
    <row r="62" spans="1:15" ht="15.75">
      <c r="A62" s="7" t="s">
        <v>129</v>
      </c>
      <c r="B62" s="8" t="s">
        <v>130</v>
      </c>
      <c r="C62" s="9" t="s">
        <v>131</v>
      </c>
      <c r="D62" s="16">
        <f>($H$1/J62)*(ATAN(-N62/SQRT(1-N62^2))+2*ATAN(1))</f>
        <v>370109.0524228571</v>
      </c>
      <c r="E62" s="3">
        <f t="shared" si="25"/>
        <v>0.8357266716334044</v>
      </c>
      <c r="F62" s="3">
        <f t="shared" si="25"/>
        <v>0.04384170118273404</v>
      </c>
      <c r="G62" s="3">
        <f>($E$2+E62)/2</f>
        <v>0.8608099618666489</v>
      </c>
      <c r="H62" s="10">
        <f>F62-$E$3</f>
        <v>-0.04480454115341755</v>
      </c>
      <c r="I62">
        <f>$F$1*COS(G62)^2</f>
        <v>0.0028634354880960142</v>
      </c>
      <c r="J62">
        <f t="shared" si="12"/>
        <v>1.0014306943009565</v>
      </c>
      <c r="K62" s="11">
        <f>J62*H62</f>
        <v>-0.044868642755102724</v>
      </c>
      <c r="L62">
        <f t="shared" si="13"/>
        <v>0.884247285155378</v>
      </c>
      <c r="M62">
        <f>ATAN($G$1*TAN(E62))</f>
        <v>0.8340556704491271</v>
      </c>
      <c r="N62" s="11">
        <f>SIN(L62)*SIN(M62)+COS(L62)*COS(M62)*COS(K62)</f>
        <v>0.9983120432547552</v>
      </c>
      <c r="O62" s="18">
        <f t="shared" si="23"/>
        <v>5286.013602802053</v>
      </c>
    </row>
    <row r="63" spans="1:15" ht="15.75">
      <c r="A63" s="7" t="s">
        <v>132</v>
      </c>
      <c r="B63" s="8" t="s">
        <v>109</v>
      </c>
      <c r="C63" s="9" t="s">
        <v>110</v>
      </c>
      <c r="D63" s="16">
        <f>($H$1/J63)*(ATAN(-N63/SQRT(1-N63^2))+2*ATAN(1))</f>
        <v>271494.91403158486</v>
      </c>
      <c r="E63" s="3">
        <f t="shared" si="25"/>
        <v>0.8494275062615596</v>
      </c>
      <c r="F63" s="3">
        <f t="shared" si="25"/>
        <v>0.054662742545098564</v>
      </c>
      <c r="G63" s="3">
        <f t="shared" si="26"/>
        <v>0.8676603791807265</v>
      </c>
      <c r="H63" s="10">
        <f t="shared" si="27"/>
        <v>-0.03398349979105303</v>
      </c>
      <c r="I63">
        <f t="shared" si="28"/>
        <v>0.002817840189602201</v>
      </c>
      <c r="J63">
        <f t="shared" si="12"/>
        <v>1.0014079289628188</v>
      </c>
      <c r="K63" s="11">
        <f t="shared" si="29"/>
        <v>-0.0340313461446668</v>
      </c>
      <c r="L63">
        <f t="shared" si="13"/>
        <v>0.884247285155378</v>
      </c>
      <c r="M63">
        <f t="shared" si="30"/>
        <v>0.8477616801610884</v>
      </c>
      <c r="N63" s="11">
        <f t="shared" si="31"/>
        <v>0.9990916316275835</v>
      </c>
      <c r="O63" s="18">
        <f t="shared" si="23"/>
        <v>3877.5755396084483</v>
      </c>
    </row>
    <row r="64" spans="1:15" ht="15.75">
      <c r="A64" s="7" t="s">
        <v>133</v>
      </c>
      <c r="B64" s="8" t="s">
        <v>134</v>
      </c>
      <c r="C64" s="9" t="s">
        <v>135</v>
      </c>
      <c r="D64" s="16">
        <f t="shared" si="24"/>
        <v>830478.7693184615</v>
      </c>
      <c r="E64" s="3">
        <f t="shared" si="25"/>
        <v>0.7556693884717892</v>
      </c>
      <c r="F64" s="3">
        <f t="shared" si="25"/>
        <v>0.09802447818353417</v>
      </c>
      <c r="G64" s="3">
        <f t="shared" si="26"/>
        <v>0.8207813202858413</v>
      </c>
      <c r="H64" s="10">
        <f t="shared" si="27"/>
        <v>0.00937823584738258</v>
      </c>
      <c r="I64">
        <f t="shared" si="28"/>
        <v>0.003131482684118124</v>
      </c>
      <c r="J64">
        <f t="shared" si="12"/>
        <v>1.0015645174845793</v>
      </c>
      <c r="K64" s="11">
        <f t="shared" si="29"/>
        <v>0.009392908261340318</v>
      </c>
      <c r="L64">
        <f t="shared" si="13"/>
        <v>0.884247285155378</v>
      </c>
      <c r="M64">
        <f t="shared" si="30"/>
        <v>0.7539933042164817</v>
      </c>
      <c r="N64" s="11">
        <f t="shared" si="31"/>
        <v>0.9915085539139691</v>
      </c>
      <c r="O64" s="18">
        <f t="shared" si="23"/>
        <v>11861.15833351766</v>
      </c>
    </row>
    <row r="65" spans="1:15" ht="15.75">
      <c r="A65" s="7" t="s">
        <v>136</v>
      </c>
      <c r="B65" s="8" t="s">
        <v>137</v>
      </c>
      <c r="C65" s="9" t="s">
        <v>138</v>
      </c>
      <c r="D65" s="16">
        <f t="shared" si="24"/>
        <v>288909.7487173532</v>
      </c>
      <c r="E65" s="3">
        <f t="shared" si="25"/>
        <v>0.8483560680263076</v>
      </c>
      <c r="F65" s="3">
        <f t="shared" si="25"/>
        <v>0.04945099547317121</v>
      </c>
      <c r="G65" s="3">
        <f t="shared" si="26"/>
        <v>0.8671246600631004</v>
      </c>
      <c r="H65" s="10">
        <f t="shared" si="27"/>
        <v>-0.039195246862980385</v>
      </c>
      <c r="I65">
        <f t="shared" si="28"/>
        <v>0.0028214022283627265</v>
      </c>
      <c r="J65">
        <f t="shared" si="12"/>
        <v>1.0014097074765966</v>
      </c>
      <c r="K65" s="11">
        <f t="shared" si="29"/>
        <v>-0.039250500695530176</v>
      </c>
      <c r="L65">
        <f t="shared" si="13"/>
        <v>0.884247285155378</v>
      </c>
      <c r="M65">
        <f t="shared" si="30"/>
        <v>0.84668979205933</v>
      </c>
      <c r="N65" s="11">
        <f t="shared" si="31"/>
        <v>0.9989713779345104</v>
      </c>
      <c r="O65" s="18">
        <f t="shared" si="23"/>
        <v>4126.299672230705</v>
      </c>
    </row>
    <row r="66" spans="1:15" ht="15.75">
      <c r="A66" s="7" t="s">
        <v>139</v>
      </c>
      <c r="B66" s="8" t="s">
        <v>140</v>
      </c>
      <c r="C66" s="9" t="s">
        <v>141</v>
      </c>
      <c r="D66" s="16">
        <f t="shared" si="24"/>
        <v>691406.3479581502</v>
      </c>
      <c r="E66" s="3">
        <f t="shared" si="25"/>
        <v>0.7774181302063623</v>
      </c>
      <c r="F66" s="3">
        <f t="shared" si="25"/>
        <v>0.08329099041461581</v>
      </c>
      <c r="G66" s="3">
        <f t="shared" si="26"/>
        <v>0.8316556911531279</v>
      </c>
      <c r="H66" s="10">
        <f t="shared" si="27"/>
        <v>-0.0053552519215357836</v>
      </c>
      <c r="I66">
        <f t="shared" si="28"/>
        <v>0.003058440439969771</v>
      </c>
      <c r="J66">
        <f t="shared" si="12"/>
        <v>1.0015280527473855</v>
      </c>
      <c r="K66" s="11">
        <f t="shared" si="29"/>
        <v>-0.005363435028947428</v>
      </c>
      <c r="L66">
        <f t="shared" si="13"/>
        <v>0.884247285155378</v>
      </c>
      <c r="M66">
        <f t="shared" si="30"/>
        <v>0.7757391702567265</v>
      </c>
      <c r="N66" s="11">
        <f t="shared" si="31"/>
        <v>0.9941122596458047</v>
      </c>
      <c r="O66" s="18">
        <f t="shared" si="23"/>
        <v>9874.88237978791</v>
      </c>
    </row>
    <row r="67" spans="1:15" ht="15.75">
      <c r="A67" s="7" t="s">
        <v>142</v>
      </c>
      <c r="B67" s="8" t="s">
        <v>143</v>
      </c>
      <c r="C67" s="9" t="s">
        <v>144</v>
      </c>
      <c r="D67" s="16">
        <f>($H$1/J67)*(ATAN(-N67/SQRT(1-N67^2))+2*ATAN(1))</f>
        <v>523250.5793001171</v>
      </c>
      <c r="E67" s="3">
        <f t="shared" si="25"/>
        <v>0.808921323204859</v>
      </c>
      <c r="F67" s="3">
        <f t="shared" si="25"/>
        <v>0.04546097887763984</v>
      </c>
      <c r="G67" s="3">
        <f>($E$2+E67)/2</f>
        <v>0.8474072876523762</v>
      </c>
      <c r="H67" s="10">
        <f>F67-$E$3</f>
        <v>-0.04318526345851175</v>
      </c>
      <c r="I67">
        <f>$F$1*COS(G67)^2</f>
        <v>0.0029529085367032415</v>
      </c>
      <c r="J67">
        <f t="shared" si="12"/>
        <v>1.0014753659160585</v>
      </c>
      <c r="K67" s="11">
        <f>J67*H67</f>
        <v>-0.04324897752429444</v>
      </c>
      <c r="L67">
        <f t="shared" si="13"/>
        <v>0.884247285155378</v>
      </c>
      <c r="M67">
        <f>ATAN($G$1*TAN(E67))</f>
        <v>0.8072438299305094</v>
      </c>
      <c r="N67" s="11">
        <f>SIN(L67)*SIN(M67)+COS(L67)*COS(M67)*COS(K67)</f>
        <v>0.9966268318889783</v>
      </c>
      <c r="O67" s="18">
        <f t="shared" si="23"/>
        <v>7473.228935493222</v>
      </c>
    </row>
    <row r="68" spans="1:15" ht="15.75">
      <c r="A68" s="7" t="s">
        <v>145</v>
      </c>
      <c r="B68" s="8" t="s">
        <v>146</v>
      </c>
      <c r="C68" s="9" t="s">
        <v>147</v>
      </c>
      <c r="D68" s="16">
        <f>($H$1/J68)*(ATAN(-N68/SQRT(1-N68^2))+2*ATAN(1))</f>
        <v>798927.7051510212</v>
      </c>
      <c r="E68" s="3">
        <f t="shared" si="25"/>
        <v>0.7686866358095797</v>
      </c>
      <c r="F68" s="3">
        <f t="shared" si="25"/>
        <v>0.02272321723360328</v>
      </c>
      <c r="G68" s="3">
        <f>($E$2+E68)/2</f>
        <v>0.8272899439547365</v>
      </c>
      <c r="H68" s="10">
        <f>F68-$E$3</f>
        <v>-0.06592302510254831</v>
      </c>
      <c r="I68">
        <f>$F$1*COS(G68)^2</f>
        <v>0.0030877490473496232</v>
      </c>
      <c r="J68">
        <f t="shared" si="12"/>
        <v>1.001542684585809</v>
      </c>
      <c r="K68" s="11">
        <f>J68*H68</f>
        <v>-0.06602472353722393</v>
      </c>
      <c r="L68">
        <f t="shared" si="13"/>
        <v>0.884247285155378</v>
      </c>
      <c r="M68">
        <f>ATAN($G$1*TAN(E68))</f>
        <v>0.7670084490106264</v>
      </c>
      <c r="N68" s="11">
        <f>SIN(L68)*SIN(M68)+COS(L68)*COS(M68)*COS(K68)</f>
        <v>0.9921410136662703</v>
      </c>
      <c r="O68" s="18">
        <f t="shared" si="23"/>
        <v>11410.536136410683</v>
      </c>
    </row>
    <row r="69" spans="1:15" ht="15.75">
      <c r="A69" s="7" t="s">
        <v>148</v>
      </c>
      <c r="B69" s="8" t="s">
        <v>149</v>
      </c>
      <c r="C69" s="9" t="s">
        <v>150</v>
      </c>
      <c r="D69" s="16">
        <f>($H$1/J69)*(ATAN(-N69/SQRT(1-N69^2))+2*ATAN(1))</f>
        <v>731044.9415219201</v>
      </c>
      <c r="E69" s="3">
        <f t="shared" si="25"/>
        <v>0.7711349448991828</v>
      </c>
      <c r="F69" s="3">
        <f t="shared" si="25"/>
        <v>0.08984567138321654</v>
      </c>
      <c r="G69" s="3">
        <f>($E$2+E69)/2</f>
        <v>0.828514098499538</v>
      </c>
      <c r="H69" s="10">
        <f>F69-$E$3</f>
        <v>0.001199429047064951</v>
      </c>
      <c r="I69">
        <f>$F$1*COS(G69)^2</f>
        <v>0.0030795286550957795</v>
      </c>
      <c r="J69">
        <f t="shared" si="12"/>
        <v>1.0015385807122439</v>
      </c>
      <c r="K69" s="11">
        <f>J69*H69</f>
        <v>0.0012012744654624702</v>
      </c>
      <c r="L69">
        <f t="shared" si="13"/>
        <v>0.884247285155378</v>
      </c>
      <c r="M69">
        <f>ATAN($G$1*TAN(E69))</f>
        <v>0.7694564896726651</v>
      </c>
      <c r="N69" s="11">
        <f>SIN(L69)*SIN(M69)+COS(L69)*COS(M69)*COS(K69)</f>
        <v>0.9934184395859671</v>
      </c>
      <c r="O69" s="18">
        <f t="shared" si="23"/>
        <v>10441.01320907289</v>
      </c>
    </row>
    <row r="70" spans="1:15" ht="15.75">
      <c r="A70" s="7" t="s">
        <v>151</v>
      </c>
      <c r="B70" s="8" t="s">
        <v>152</v>
      </c>
      <c r="C70" s="9" t="s">
        <v>153</v>
      </c>
      <c r="D70" s="16">
        <f t="shared" si="24"/>
        <v>244572.9592451089</v>
      </c>
      <c r="E70" s="3">
        <f t="shared" si="25"/>
        <v>0.8575966167882549</v>
      </c>
      <c r="F70" s="3">
        <f t="shared" si="25"/>
        <v>0.04846197556370778</v>
      </c>
      <c r="G70" s="3">
        <f t="shared" si="26"/>
        <v>0.8717449344440742</v>
      </c>
      <c r="H70" s="10">
        <f t="shared" si="27"/>
        <v>-0.040184266772443814</v>
      </c>
      <c r="I70">
        <f t="shared" si="28"/>
        <v>0.0027907027864868135</v>
      </c>
      <c r="J70">
        <f t="shared" si="12"/>
        <v>1.0013943792465019</v>
      </c>
      <c r="K70" s="11">
        <f t="shared" si="29"/>
        <v>-0.04024029888006721</v>
      </c>
      <c r="L70">
        <f t="shared" si="13"/>
        <v>0.884247285155378</v>
      </c>
      <c r="M70">
        <f t="shared" si="30"/>
        <v>0.8559344721717227</v>
      </c>
      <c r="N70" s="11">
        <f t="shared" si="31"/>
        <v>0.9992628495601494</v>
      </c>
      <c r="O70" s="18">
        <f t="shared" si="23"/>
        <v>3493.0677349932243</v>
      </c>
    </row>
    <row r="71" spans="1:15" ht="15.75">
      <c r="A71" s="7" t="s">
        <v>154</v>
      </c>
      <c r="B71" s="8" t="s">
        <v>155</v>
      </c>
      <c r="C71" s="9" t="s">
        <v>156</v>
      </c>
      <c r="D71" s="16">
        <f t="shared" si="24"/>
        <v>622673.0880609731</v>
      </c>
      <c r="E71" s="3">
        <f t="shared" si="25"/>
        <v>0.8245905013783188</v>
      </c>
      <c r="F71" s="3">
        <f t="shared" si="25"/>
        <v>-0.02714956614213321</v>
      </c>
      <c r="G71" s="3">
        <f t="shared" si="26"/>
        <v>0.8552418767391061</v>
      </c>
      <c r="H71" s="10">
        <f t="shared" si="27"/>
        <v>-0.1157958084782848</v>
      </c>
      <c r="I71">
        <f t="shared" si="28"/>
        <v>0.0029005661988142687</v>
      </c>
      <c r="J71">
        <f t="shared" si="12"/>
        <v>1.001449232961319</v>
      </c>
      <c r="K71" s="11">
        <f t="shared" si="29"/>
        <v>-0.1159636235807141</v>
      </c>
      <c r="L71">
        <f t="shared" si="13"/>
        <v>0.884247285155378</v>
      </c>
      <c r="M71">
        <f t="shared" si="30"/>
        <v>0.8229162184604862</v>
      </c>
      <c r="N71" s="11">
        <f t="shared" si="31"/>
        <v>0.995224548661835</v>
      </c>
      <c r="O71" s="18">
        <f t="shared" si="23"/>
        <v>8893.212397919158</v>
      </c>
    </row>
    <row r="72" spans="1:15" ht="15.75">
      <c r="A72" s="7" t="s">
        <v>157</v>
      </c>
      <c r="B72" s="8" t="s">
        <v>158</v>
      </c>
      <c r="C72" s="9" t="s">
        <v>159</v>
      </c>
      <c r="D72" s="16">
        <f>($H$1/J72)*(ATAN(-N72/SQRT(1-N72^2))+2*ATAN(1))</f>
        <v>861087.4500872077</v>
      </c>
      <c r="E72" s="3">
        <f>+SIGN(VALUE(B72))*(VALUE(MID(B72,2,2))+VALUE(MID(B72,4,2))/60+VALUE(MID(B72,6,5))/3600)*$E$1</f>
        <v>0.7529932169520646</v>
      </c>
      <c r="F72" s="3">
        <f>+SIGN(VALUE(C72))*(VALUE(MID(C72,2,2))+VALUE(MID(C72,4,2))/60+VALUE(MID(C72,6,5))/3600)*$E$1</f>
        <v>0.052359877559828336</v>
      </c>
      <c r="G72" s="3">
        <f>($E$2+E72)/2</f>
        <v>0.819443234525979</v>
      </c>
      <c r="H72" s="10">
        <f>F72-$E$3</f>
        <v>-0.03628636477632326</v>
      </c>
      <c r="I72">
        <f>$F$1*COS(G72)^2</f>
        <v>0.0031404789800855513</v>
      </c>
      <c r="J72">
        <f t="shared" si="12"/>
        <v>1.0015690085960556</v>
      </c>
      <c r="K72" s="11">
        <f>J72*H72</f>
        <v>-0.036343298394576916</v>
      </c>
      <c r="L72">
        <f t="shared" si="13"/>
        <v>0.884247285155378</v>
      </c>
      <c r="M72">
        <f>ATAN($G$1*TAN(E72))</f>
        <v>0.7513177057512799</v>
      </c>
      <c r="N72" s="11">
        <f>SIN(L72)*SIN(M72)+COS(L72)*COS(M72)*COS(K72)</f>
        <v>0.9908719759573927</v>
      </c>
      <c r="O72" s="18">
        <f t="shared" si="23"/>
        <v>12298.321115265999</v>
      </c>
    </row>
    <row r="73" spans="1:15" ht="15.75">
      <c r="A73" s="7" t="s">
        <v>160</v>
      </c>
      <c r="B73" s="8" t="s">
        <v>161</v>
      </c>
      <c r="C73" s="9" t="s">
        <v>162</v>
      </c>
      <c r="D73" s="16">
        <f t="shared" si="24"/>
        <v>442296.4619394264</v>
      </c>
      <c r="E73" s="3">
        <f t="shared" si="25"/>
        <v>0.8199896195445894</v>
      </c>
      <c r="F73" s="3">
        <f t="shared" si="25"/>
        <v>0.05556934412877337</v>
      </c>
      <c r="G73" s="3">
        <f t="shared" si="26"/>
        <v>0.8529414358222414</v>
      </c>
      <c r="H73" s="10">
        <f t="shared" si="27"/>
        <v>-0.033076898207378226</v>
      </c>
      <c r="I73">
        <f t="shared" si="28"/>
        <v>0.00291592391066777</v>
      </c>
      <c r="J73">
        <f t="shared" si="12"/>
        <v>1.0014569006755447</v>
      </c>
      <c r="K73" s="11">
        <f t="shared" si="29"/>
        <v>-0.033125087962721476</v>
      </c>
      <c r="L73">
        <f t="shared" si="13"/>
        <v>0.884247285155378</v>
      </c>
      <c r="M73">
        <f t="shared" si="30"/>
        <v>0.8183142232474092</v>
      </c>
      <c r="N73" s="11">
        <f t="shared" si="31"/>
        <v>0.9975895439178508</v>
      </c>
      <c r="O73" s="18">
        <f t="shared" si="23"/>
        <v>6317.016833221991</v>
      </c>
    </row>
    <row r="74" spans="1:15" ht="15.75">
      <c r="A74" s="7" t="s">
        <v>163</v>
      </c>
      <c r="B74" s="8" t="s">
        <v>164</v>
      </c>
      <c r="C74" s="9" t="s">
        <v>165</v>
      </c>
      <c r="D74" s="16">
        <f t="shared" si="24"/>
        <v>197226.71872892033</v>
      </c>
      <c r="E74" s="3">
        <f t="shared" si="25"/>
        <v>0.8649997216987972</v>
      </c>
      <c r="F74" s="3">
        <f t="shared" si="25"/>
        <v>0.053106490628737</v>
      </c>
      <c r="G74" s="3">
        <f t="shared" si="26"/>
        <v>0.8754464868993452</v>
      </c>
      <c r="H74" s="10">
        <f t="shared" si="27"/>
        <v>-0.035539751707414594</v>
      </c>
      <c r="I74">
        <f t="shared" si="28"/>
        <v>0.002766143346158366</v>
      </c>
      <c r="J74">
        <f t="shared" si="12"/>
        <v>1.0013821165500003</v>
      </c>
      <c r="K74" s="11">
        <f t="shared" si="29"/>
        <v>-0.035588871786432316</v>
      </c>
      <c r="L74">
        <f t="shared" si="13"/>
        <v>0.884247285155378</v>
      </c>
      <c r="M74">
        <f t="shared" si="30"/>
        <v>0.8633412968864327</v>
      </c>
      <c r="N74" s="11">
        <f t="shared" si="31"/>
        <v>0.999520621251961</v>
      </c>
      <c r="O74" s="18">
        <f t="shared" si="23"/>
        <v>2816.8538737765343</v>
      </c>
    </row>
    <row r="75" spans="1:15" ht="15.75">
      <c r="A75" s="7" t="s">
        <v>166</v>
      </c>
      <c r="B75" s="8" t="s">
        <v>167</v>
      </c>
      <c r="C75" s="9" t="s">
        <v>168</v>
      </c>
      <c r="D75" s="16">
        <f>($H$1/J75)*(ATAN(-N75/SQRT(1-N75^2))+2*ATAN(1))</f>
        <v>737320.6885658717</v>
      </c>
      <c r="E75" s="3">
        <f>+SIGN(VALUE(B75))*(VALUE(MID(B75,2,2))+VALUE(MID(B75,4,2))/60+VALUE(MID(B75,6,5))/3600)*$E$1</f>
        <v>0.7701944063578304</v>
      </c>
      <c r="F75" s="3">
        <f>+SIGN(VALUE(C75))*(VALUE(MID(C75,2,2))+VALUE(MID(C75,4,2))/60+VALUE(MID(C75,6,5))/3600)*$E$1</f>
        <v>0.0837176264539922</v>
      </c>
      <c r="G75" s="3">
        <f>($E$2+E75)/2</f>
        <v>0.8280438292288619</v>
      </c>
      <c r="H75" s="10">
        <f>F75-$E$3</f>
        <v>-0.004928615882159398</v>
      </c>
      <c r="I75">
        <f>$F$1*COS(G75)^2</f>
        <v>0.003082686384868128</v>
      </c>
      <c r="J75">
        <f t="shared" si="12"/>
        <v>1.0015401571504101</v>
      </c>
      <c r="K75" s="11">
        <f>J75*H75</f>
        <v>-0.004936206725151931</v>
      </c>
      <c r="L75">
        <f t="shared" si="13"/>
        <v>0.884247285155378</v>
      </c>
      <c r="M75">
        <f>ATAN($G$1*TAN(E75))</f>
        <v>0.7685160494906444</v>
      </c>
      <c r="N75" s="11">
        <f>SIN(L75)*SIN(M75)+COS(L75)*COS(M75)*COS(K75)</f>
        <v>0.9933050598354837</v>
      </c>
      <c r="O75" s="18">
        <f t="shared" si="23"/>
        <v>10530.645397275006</v>
      </c>
    </row>
    <row r="76" spans="1:15" ht="15.75">
      <c r="A76" s="7" t="s">
        <v>169</v>
      </c>
      <c r="B76" s="8" t="s">
        <v>170</v>
      </c>
      <c r="C76" s="9" t="s">
        <v>171</v>
      </c>
      <c r="D76" s="16">
        <f t="shared" si="24"/>
        <v>390540.05546509125</v>
      </c>
      <c r="E76" s="3">
        <f t="shared" si="25"/>
        <v>0.8369096170153117</v>
      </c>
      <c r="F76" s="3">
        <f t="shared" si="25"/>
        <v>0.032225565383349905</v>
      </c>
      <c r="G76" s="3">
        <f t="shared" si="26"/>
        <v>0.8614014345576025</v>
      </c>
      <c r="H76" s="10">
        <f t="shared" si="27"/>
        <v>-0.05642067695280169</v>
      </c>
      <c r="I76">
        <f t="shared" si="28"/>
        <v>0.0028594948679937335</v>
      </c>
      <c r="J76">
        <f t="shared" si="12"/>
        <v>1.0014287268038569</v>
      </c>
      <c r="K76" s="11">
        <f t="shared" si="29"/>
        <v>-0.056501286686255904</v>
      </c>
      <c r="L76">
        <f t="shared" si="13"/>
        <v>0.884247285155378</v>
      </c>
      <c r="M76">
        <f t="shared" si="30"/>
        <v>0.8352390131902941</v>
      </c>
      <c r="N76" s="11">
        <f t="shared" si="31"/>
        <v>0.9981206074828338</v>
      </c>
      <c r="O76" s="18">
        <f t="shared" si="23"/>
        <v>5577.815598168407</v>
      </c>
    </row>
    <row r="77" spans="1:15" ht="15.75">
      <c r="A77" s="7" t="s">
        <v>172</v>
      </c>
      <c r="B77" s="8" t="s">
        <v>173</v>
      </c>
      <c r="C77" s="9" t="s">
        <v>174</v>
      </c>
      <c r="D77" s="16">
        <f t="shared" si="24"/>
        <v>922586.7978035645</v>
      </c>
      <c r="E77" s="3">
        <f t="shared" si="25"/>
        <v>0.7563093425308538</v>
      </c>
      <c r="F77" s="3">
        <f t="shared" si="25"/>
        <v>-0.006331666675290352</v>
      </c>
      <c r="G77" s="3">
        <f t="shared" si="26"/>
        <v>0.8211012973153735</v>
      </c>
      <c r="H77" s="10">
        <f t="shared" si="27"/>
        <v>-0.09497790901144194</v>
      </c>
      <c r="I77">
        <f t="shared" si="28"/>
        <v>0.0031293316463509727</v>
      </c>
      <c r="J77">
        <f t="shared" si="12"/>
        <v>1.0015634436451597</v>
      </c>
      <c r="K77" s="11">
        <f t="shared" si="29"/>
        <v>-0.09512640161971644</v>
      </c>
      <c r="L77">
        <f t="shared" si="13"/>
        <v>0.884247285155378</v>
      </c>
      <c r="M77">
        <f t="shared" si="30"/>
        <v>0.7546331283517982</v>
      </c>
      <c r="N77" s="11">
        <f t="shared" si="31"/>
        <v>0.9895240363736456</v>
      </c>
      <c r="O77" s="18">
        <f t="shared" si="23"/>
        <v>13176.674093838103</v>
      </c>
    </row>
    <row r="78" spans="1:15" ht="15.75">
      <c r="A78" s="7" t="s">
        <v>175</v>
      </c>
      <c r="B78" s="8" t="s">
        <v>176</v>
      </c>
      <c r="C78" s="9" t="s">
        <v>177</v>
      </c>
      <c r="D78" s="16">
        <f>($H$1/J78)*(ATAN(-N78/SQRT(1-N78^2))+2*ATAN(1))</f>
        <v>700023.853044719</v>
      </c>
      <c r="E78" s="3">
        <f>+SIGN(VALUE(B78))*(VALUE(MID(B78,2,2))+VALUE(MID(B78,4,2))/60+VALUE(MID(B78,6,5))/3600)*$E$1</f>
        <v>0.788864581217358</v>
      </c>
      <c r="F78" s="3">
        <f>+SIGN(VALUE(C78))*(VALUE(MID(C78,2,2))+VALUE(MID(C78,4,2))/60+VALUE(MID(C78,6,5))/3600)*$E$1</f>
        <v>0.011688857851550567</v>
      </c>
      <c r="G78" s="3">
        <f>($E$2+E78)/2</f>
        <v>0.8373789166586256</v>
      </c>
      <c r="H78" s="10">
        <f>F78-$E$3</f>
        <v>-0.07695738448460103</v>
      </c>
      <c r="I78">
        <f>$F$1*COS(G78)^2</f>
        <v>0.003020054963150457</v>
      </c>
      <c r="J78">
        <f t="shared" si="12"/>
        <v>1.0015088891084045</v>
      </c>
      <c r="K78" s="11">
        <f>J78*H78</f>
        <v>-0.07707350464386115</v>
      </c>
      <c r="L78">
        <f t="shared" si="13"/>
        <v>0.884247285155378</v>
      </c>
      <c r="M78">
        <f>ATAN($G$1*TAN(E78))</f>
        <v>0.7871853832156153</v>
      </c>
      <c r="N78" s="11">
        <f>SIN(L78)*SIN(M78)+COS(L78)*COS(M78)*COS(K78)</f>
        <v>0.9939649580072046</v>
      </c>
      <c r="O78" s="18">
        <f t="shared" si="23"/>
        <v>9997.960291045736</v>
      </c>
    </row>
    <row r="79" spans="1:15" ht="15.75">
      <c r="A79" s="7" t="s">
        <v>178</v>
      </c>
      <c r="B79" s="8" t="s">
        <v>179</v>
      </c>
      <c r="C79" s="9" t="s">
        <v>180</v>
      </c>
      <c r="D79" s="16">
        <f t="shared" si="24"/>
        <v>910019.557901945</v>
      </c>
      <c r="E79" s="3">
        <f t="shared" si="25"/>
        <v>0.7454010347058896</v>
      </c>
      <c r="F79" s="3">
        <f t="shared" si="25"/>
        <v>0.05071151104405596</v>
      </c>
      <c r="G79" s="3">
        <f t="shared" si="26"/>
        <v>0.8156471434028915</v>
      </c>
      <c r="H79" s="10">
        <f t="shared" si="27"/>
        <v>-0.03793473129209563</v>
      </c>
      <c r="I79">
        <f t="shared" si="28"/>
        <v>0.003166009802657099</v>
      </c>
      <c r="J79">
        <f t="shared" si="12"/>
        <v>1.0015817539285832</v>
      </c>
      <c r="K79" s="11">
        <f t="shared" si="29"/>
        <v>-0.03799473470234665</v>
      </c>
      <c r="L79">
        <f t="shared" si="13"/>
        <v>0.884247285155378</v>
      </c>
      <c r="M79">
        <f t="shared" si="30"/>
        <v>0.7437274103266167</v>
      </c>
      <c r="N79" s="11">
        <f t="shared" si="31"/>
        <v>0.9898066396946064</v>
      </c>
      <c r="O79" s="18">
        <f t="shared" si="23"/>
        <v>12997.18483078236</v>
      </c>
    </row>
    <row r="80" spans="1:15" ht="15.75">
      <c r="A80" s="7" t="s">
        <v>181</v>
      </c>
      <c r="B80" s="8" t="s">
        <v>182</v>
      </c>
      <c r="C80" s="9" t="s">
        <v>183</v>
      </c>
      <c r="D80" s="16">
        <f t="shared" si="24"/>
        <v>354075.11998291564</v>
      </c>
      <c r="E80" s="3">
        <f t="shared" si="25"/>
        <v>0.8407105562752103</v>
      </c>
      <c r="F80" s="3">
        <f t="shared" si="25"/>
        <v>0.039003260645261016</v>
      </c>
      <c r="G80" s="3">
        <f t="shared" si="26"/>
        <v>0.8633019041875518</v>
      </c>
      <c r="H80" s="10">
        <f t="shared" si="27"/>
        <v>-0.04964298169089058</v>
      </c>
      <c r="I80">
        <f t="shared" si="28"/>
        <v>0.002846838063909178</v>
      </c>
      <c r="J80">
        <f t="shared" si="12"/>
        <v>1.0014224074105338</v>
      </c>
      <c r="K80" s="11">
        <f t="shared" si="29"/>
        <v>-0.04971359423592869</v>
      </c>
      <c r="L80">
        <f t="shared" si="13"/>
        <v>0.884247285155378</v>
      </c>
      <c r="M80">
        <f t="shared" si="30"/>
        <v>0.8390412925264695</v>
      </c>
      <c r="N80" s="11">
        <f t="shared" si="31"/>
        <v>0.9984551159308981</v>
      </c>
      <c r="O80" s="18">
        <f t="shared" si="23"/>
        <v>5057.011949291821</v>
      </c>
    </row>
    <row r="81" spans="1:15" ht="15.75">
      <c r="A81" s="7" t="s">
        <v>184</v>
      </c>
      <c r="B81" s="8" t="s">
        <v>185</v>
      </c>
      <c r="C81" s="9" t="s">
        <v>186</v>
      </c>
      <c r="D81" s="16">
        <f t="shared" si="24"/>
        <v>579161.1664422189</v>
      </c>
      <c r="E81" s="3">
        <f t="shared" si="25"/>
        <v>0.8130083025366123</v>
      </c>
      <c r="F81" s="3">
        <f t="shared" si="25"/>
        <v>0.006535288421356351</v>
      </c>
      <c r="G81" s="3">
        <f t="shared" si="26"/>
        <v>0.8494507773182528</v>
      </c>
      <c r="H81" s="10">
        <f t="shared" si="27"/>
        <v>-0.08211095391479524</v>
      </c>
      <c r="I81">
        <f t="shared" si="28"/>
        <v>0.0029392457394504267</v>
      </c>
      <c r="J81">
        <f t="shared" si="12"/>
        <v>1.0014685445581655</v>
      </c>
      <c r="K81" s="11">
        <f t="shared" si="29"/>
        <v>-0.08223153750933258</v>
      </c>
      <c r="L81">
        <f t="shared" si="13"/>
        <v>0.884247285155378</v>
      </c>
      <c r="M81">
        <f t="shared" si="30"/>
        <v>0.811331487869983</v>
      </c>
      <c r="N81" s="11">
        <f t="shared" si="31"/>
        <v>0.9958680362462236</v>
      </c>
      <c r="O81" s="18">
        <f t="shared" si="23"/>
        <v>8271.761482154996</v>
      </c>
    </row>
    <row r="82" spans="1:15" ht="15.75">
      <c r="A82" s="7" t="s">
        <v>187</v>
      </c>
      <c r="B82" s="8" t="s">
        <v>188</v>
      </c>
      <c r="C82" s="9" t="s">
        <v>189</v>
      </c>
      <c r="D82" s="16">
        <f t="shared" si="24"/>
        <v>241350.23958465987</v>
      </c>
      <c r="E82" s="3">
        <f t="shared" si="25"/>
        <v>0.8605151951485343</v>
      </c>
      <c r="F82" s="3">
        <f t="shared" si="25"/>
        <v>0.04500040588058579</v>
      </c>
      <c r="G82" s="3">
        <f t="shared" si="26"/>
        <v>0.8732042236242138</v>
      </c>
      <c r="H82" s="10">
        <f t="shared" si="27"/>
        <v>-0.0436458364555658</v>
      </c>
      <c r="I82">
        <f t="shared" si="28"/>
        <v>0.002781016680666369</v>
      </c>
      <c r="J82">
        <f t="shared" si="12"/>
        <v>1.0013895429255621</v>
      </c>
      <c r="K82" s="11">
        <f t="shared" si="29"/>
        <v>-0.04370648421884288</v>
      </c>
      <c r="L82">
        <f t="shared" si="13"/>
        <v>0.884247285155378</v>
      </c>
      <c r="M82">
        <f t="shared" si="30"/>
        <v>0.8588544735184935</v>
      </c>
      <c r="N82" s="11">
        <f t="shared" si="31"/>
        <v>0.9992821529442963</v>
      </c>
      <c r="O82" s="18">
        <f t="shared" si="23"/>
        <v>3447.0398417233023</v>
      </c>
    </row>
    <row r="83" spans="1:15" ht="15.75">
      <c r="A83" s="7" t="s">
        <v>190</v>
      </c>
      <c r="B83" s="8" t="s">
        <v>191</v>
      </c>
      <c r="C83" s="9" t="s">
        <v>192</v>
      </c>
      <c r="D83" s="16">
        <f t="shared" si="24"/>
        <v>184539.4903643994</v>
      </c>
      <c r="E83" s="3">
        <f t="shared" si="25"/>
        <v>0.8592595277144607</v>
      </c>
      <c r="F83" s="3">
        <f t="shared" si="25"/>
        <v>0.07101550800892273</v>
      </c>
      <c r="G83" s="3">
        <f t="shared" si="26"/>
        <v>0.872576389907177</v>
      </c>
      <c r="H83" s="10">
        <f t="shared" si="27"/>
        <v>-0.017630734327228864</v>
      </c>
      <c r="I83">
        <f t="shared" si="28"/>
        <v>0.002785183348918035</v>
      </c>
      <c r="J83">
        <f t="shared" si="12"/>
        <v>1.0013916233666618</v>
      </c>
      <c r="K83" s="11">
        <f t="shared" si="29"/>
        <v>-0.01765526966909004</v>
      </c>
      <c r="L83">
        <f t="shared" si="13"/>
        <v>0.884247285155378</v>
      </c>
      <c r="M83">
        <f t="shared" si="30"/>
        <v>0.8575981869259747</v>
      </c>
      <c r="N83" s="11">
        <f t="shared" si="31"/>
        <v>0.9995803004743427</v>
      </c>
      <c r="O83" s="18">
        <f t="shared" si="23"/>
        <v>2635.6508978490747</v>
      </c>
    </row>
    <row r="84" spans="1:15" ht="15.75">
      <c r="A84" s="7" t="s">
        <v>193</v>
      </c>
      <c r="B84" s="8" t="s">
        <v>194</v>
      </c>
      <c r="C84" s="9" t="s">
        <v>195</v>
      </c>
      <c r="D84" s="16">
        <f t="shared" si="24"/>
        <v>146574.79710261445</v>
      </c>
      <c r="E84" s="3">
        <f t="shared" si="25"/>
        <v>0.8643015899979998</v>
      </c>
      <c r="F84" s="3">
        <f t="shared" si="25"/>
        <v>0.07631936968026089</v>
      </c>
      <c r="G84" s="3">
        <f t="shared" si="26"/>
        <v>0.8750974210489466</v>
      </c>
      <c r="H84" s="10">
        <f t="shared" si="27"/>
        <v>-0.012326872655890705</v>
      </c>
      <c r="I84">
        <f t="shared" si="28"/>
        <v>0.0027684579723433024</v>
      </c>
      <c r="J84">
        <f t="shared" si="12"/>
        <v>1.001383272265092</v>
      </c>
      <c r="K84" s="11">
        <f t="shared" si="29"/>
        <v>-0.012343924076950919</v>
      </c>
      <c r="L84">
        <f t="shared" si="13"/>
        <v>0.884247285155378</v>
      </c>
      <c r="M84">
        <f t="shared" si="30"/>
        <v>0.8626427988476858</v>
      </c>
      <c r="N84" s="11">
        <f t="shared" si="31"/>
        <v>0.9997352216818203</v>
      </c>
      <c r="O84" s="18">
        <f t="shared" si="23"/>
        <v>2093.427237837864</v>
      </c>
    </row>
    <row r="85" spans="1:15" ht="15.75">
      <c r="A85" s="7" t="s">
        <v>196</v>
      </c>
      <c r="B85" s="8" t="s">
        <v>197</v>
      </c>
      <c r="C85" s="9" t="s">
        <v>198</v>
      </c>
      <c r="D85" s="16">
        <f t="shared" si="24"/>
        <v>431555.5843226866</v>
      </c>
      <c r="E85" s="3">
        <f t="shared" si="25"/>
        <v>0.8277320940319084</v>
      </c>
      <c r="F85" s="3">
        <f t="shared" si="25"/>
        <v>0.035764705255449405</v>
      </c>
      <c r="G85" s="3">
        <f t="shared" si="26"/>
        <v>0.8568126730659009</v>
      </c>
      <c r="H85" s="10">
        <f t="shared" si="27"/>
        <v>-0.05288153708070219</v>
      </c>
      <c r="I85">
        <f t="shared" si="28"/>
        <v>0.0028900852705619263</v>
      </c>
      <c r="J85">
        <f aca="true" t="shared" si="32" ref="J85:J100">SQRT(1+I85)</f>
        <v>1.001444000067184</v>
      </c>
      <c r="K85" s="11">
        <f t="shared" si="29"/>
        <v>-0.052957898023799514</v>
      </c>
      <c r="L85">
        <f aca="true" t="shared" si="33" ref="L85:L100">ATAN($G$1*TAN($E$2))</f>
        <v>0.884247285155378</v>
      </c>
      <c r="M85">
        <f t="shared" si="30"/>
        <v>0.8260586528425293</v>
      </c>
      <c r="N85" s="11">
        <f t="shared" si="31"/>
        <v>0.9977052099174823</v>
      </c>
      <c r="O85" s="18">
        <f aca="true" t="shared" si="34" ref="O85:O100">D85/(HOUR($Q$2)*60+MINUTE($Q$2)+SECOND($Q$2)/60)</f>
        <v>6163.612249312353</v>
      </c>
    </row>
    <row r="86" spans="1:15" ht="15.75">
      <c r="A86" s="7" t="s">
        <v>199</v>
      </c>
      <c r="B86" s="8" t="s">
        <v>200</v>
      </c>
      <c r="C86" s="9" t="s">
        <v>201</v>
      </c>
      <c r="D86" s="16">
        <f t="shared" si="24"/>
        <v>234111.6662011799</v>
      </c>
      <c r="E86" s="3">
        <f t="shared" si="25"/>
        <v>0.849194795694627</v>
      </c>
      <c r="F86" s="3">
        <f t="shared" si="25"/>
        <v>0.086049580260129</v>
      </c>
      <c r="G86" s="3">
        <f t="shared" si="26"/>
        <v>0.8675440238972602</v>
      </c>
      <c r="H86" s="10">
        <f t="shared" si="27"/>
        <v>-0.0025966620760225906</v>
      </c>
      <c r="I86">
        <f t="shared" si="28"/>
        <v>0.0028186137913596976</v>
      </c>
      <c r="J86">
        <f t="shared" si="32"/>
        <v>1.0014083152198008</v>
      </c>
      <c r="K86" s="11">
        <f t="shared" si="29"/>
        <v>-0.0026003189947449326</v>
      </c>
      <c r="L86">
        <f t="shared" si="33"/>
        <v>0.884247285155378</v>
      </c>
      <c r="M86">
        <f t="shared" si="30"/>
        <v>0.8475288712348363</v>
      </c>
      <c r="N86" s="11">
        <f t="shared" si="31"/>
        <v>0.999324536450392</v>
      </c>
      <c r="O86" s="18">
        <f t="shared" si="34"/>
        <v>3343.6562656678875</v>
      </c>
    </row>
    <row r="87" spans="1:15" ht="15.75">
      <c r="A87" s="7" t="s">
        <v>202</v>
      </c>
      <c r="B87" s="8" t="s">
        <v>203</v>
      </c>
      <c r="C87" s="9" t="s">
        <v>204</v>
      </c>
      <c r="D87" s="16">
        <f t="shared" si="24"/>
        <v>163319.81501582748</v>
      </c>
      <c r="E87" s="3">
        <f t="shared" si="25"/>
        <v>0.8698672510571369</v>
      </c>
      <c r="F87" s="3">
        <f t="shared" si="25"/>
        <v>0.057426180527422835</v>
      </c>
      <c r="G87" s="3">
        <f t="shared" si="26"/>
        <v>0.8778802515785151</v>
      </c>
      <c r="H87" s="10">
        <f t="shared" si="27"/>
        <v>-0.031220061808728758</v>
      </c>
      <c r="I87">
        <f t="shared" si="28"/>
        <v>0.0027500134965701686</v>
      </c>
      <c r="J87">
        <f t="shared" si="32"/>
        <v>1.0013740627241001</v>
      </c>
      <c r="K87" s="11">
        <f t="shared" si="29"/>
        <v>-0.03126296013190424</v>
      </c>
      <c r="L87">
        <f t="shared" si="33"/>
        <v>0.884247285155378</v>
      </c>
      <c r="M87">
        <f t="shared" si="30"/>
        <v>0.8682114703232332</v>
      </c>
      <c r="N87" s="11">
        <f t="shared" si="31"/>
        <v>0.9996712778585857</v>
      </c>
      <c r="O87" s="18">
        <f t="shared" si="34"/>
        <v>2332.584837169638</v>
      </c>
    </row>
    <row r="88" spans="1:15" ht="15.75">
      <c r="A88" s="7" t="s">
        <v>205</v>
      </c>
      <c r="B88" s="8" t="s">
        <v>206</v>
      </c>
      <c r="C88" s="9" t="s">
        <v>207</v>
      </c>
      <c r="D88" s="16">
        <f t="shared" si="24"/>
        <v>925629.1885423039</v>
      </c>
      <c r="E88" s="3">
        <f t="shared" si="25"/>
        <v>0.7617344076224692</v>
      </c>
      <c r="F88" s="3">
        <f t="shared" si="25"/>
        <v>-0.022490506666670705</v>
      </c>
      <c r="G88" s="3">
        <f t="shared" si="26"/>
        <v>0.8238138298611812</v>
      </c>
      <c r="H88" s="10">
        <f t="shared" si="27"/>
        <v>-0.1111367490028223</v>
      </c>
      <c r="I88">
        <f t="shared" si="28"/>
        <v>0.0031111007559736824</v>
      </c>
      <c r="J88">
        <f t="shared" si="32"/>
        <v>1.0015543423878575</v>
      </c>
      <c r="K88" s="11">
        <f t="shared" si="29"/>
        <v>-0.11130949356264606</v>
      </c>
      <c r="L88">
        <f t="shared" si="33"/>
        <v>0.884247285155378</v>
      </c>
      <c r="M88">
        <f t="shared" si="30"/>
        <v>0.76005720233848</v>
      </c>
      <c r="N88" s="11">
        <f t="shared" si="31"/>
        <v>0.9894551430157796</v>
      </c>
      <c r="O88" s="18">
        <f t="shared" si="34"/>
        <v>13220.126472872706</v>
      </c>
    </row>
    <row r="89" spans="1:15" ht="15.75">
      <c r="A89" s="7" t="s">
        <v>208</v>
      </c>
      <c r="B89" s="8" t="s">
        <v>209</v>
      </c>
      <c r="C89" s="9" t="s">
        <v>210</v>
      </c>
      <c r="D89" s="16">
        <f t="shared" si="24"/>
        <v>312374.3625284022</v>
      </c>
      <c r="E89" s="3">
        <f t="shared" si="25"/>
        <v>0.8411808255458866</v>
      </c>
      <c r="F89" s="3">
        <f t="shared" si="25"/>
        <v>0.05779463892506607</v>
      </c>
      <c r="G89" s="3">
        <f t="shared" si="26"/>
        <v>0.86353703882289</v>
      </c>
      <c r="H89" s="10">
        <f t="shared" si="27"/>
        <v>-0.030851603411085525</v>
      </c>
      <c r="I89">
        <f t="shared" si="28"/>
        <v>0.002845272628732586</v>
      </c>
      <c r="J89">
        <f t="shared" si="32"/>
        <v>1.0014216258044024</v>
      </c>
      <c r="K89" s="11">
        <f t="shared" si="29"/>
        <v>-0.030895462846601912</v>
      </c>
      <c r="L89">
        <f t="shared" si="33"/>
        <v>0.884247285155378</v>
      </c>
      <c r="M89">
        <f t="shared" si="30"/>
        <v>0.8395117343084335</v>
      </c>
      <c r="N89" s="11">
        <f t="shared" si="31"/>
        <v>0.998797514199721</v>
      </c>
      <c r="O89" s="18">
        <f t="shared" si="34"/>
        <v>4461.428648346616</v>
      </c>
    </row>
    <row r="90" spans="1:15" ht="15.75">
      <c r="A90" s="7" t="s">
        <v>211</v>
      </c>
      <c r="B90" s="8" t="s">
        <v>212</v>
      </c>
      <c r="C90" s="9" t="s">
        <v>213</v>
      </c>
      <c r="D90" s="16">
        <f>($H$1/J90)*(ATAN(-N90/SQRT(1-N90^2))+2*ATAN(1))</f>
        <v>247323.54782058808</v>
      </c>
      <c r="E90" s="3">
        <f>+SIGN(VALUE(B90))*(VALUE(MID(B90,2,2))+VALUE(MID(B90,4,2))/60+VALUE(MID(B90,6,5))/3600)*$E$1</f>
        <v>0.850212904424957</v>
      </c>
      <c r="F90" s="3">
        <f>+SIGN(VALUE(C90))*(VALUE(MID(C90,2,2))+VALUE(MID(C90,4,2))/60+VALUE(MID(C90,6,5))/3600)*$E$1</f>
        <v>0.06508138855214218</v>
      </c>
      <c r="G90" s="3">
        <f>($E$2+E90)/2</f>
        <v>0.8680530782624252</v>
      </c>
      <c r="H90" s="10">
        <f>F90-$E$3</f>
        <v>-0.02356485378400941</v>
      </c>
      <c r="I90">
        <f>$F$1*COS(G90)^2</f>
        <v>0.0028152295045741067</v>
      </c>
      <c r="J90">
        <f t="shared" si="32"/>
        <v>1.001406625454702</v>
      </c>
      <c r="K90" s="11">
        <f>J90*H90</f>
        <v>-0.02359800070717833</v>
      </c>
      <c r="L90">
        <f t="shared" si="33"/>
        <v>0.884247285155378</v>
      </c>
      <c r="M90">
        <f>ATAN($G$1*TAN(E90))</f>
        <v>0.8485474129528217</v>
      </c>
      <c r="N90" s="11">
        <f>SIN(L90)*SIN(M90)+COS(L90)*COS(M90)*COS(K90)</f>
        <v>0.9992461592652868</v>
      </c>
      <c r="O90" s="18">
        <f t="shared" si="34"/>
        <v>3532.352503983643</v>
      </c>
    </row>
    <row r="91" spans="1:15" ht="15.75">
      <c r="A91" s="7" t="s">
        <v>214</v>
      </c>
      <c r="B91" s="8" t="s">
        <v>215</v>
      </c>
      <c r="C91" s="9" t="s">
        <v>216</v>
      </c>
      <c r="D91" s="16">
        <f aca="true" t="shared" si="35" ref="D91:D100">($H$1/J91)*(ATAN(-N91/SQRT(1-N91^2))+2*ATAN(1))</f>
        <v>202120.74772424827</v>
      </c>
      <c r="E91" s="3">
        <f aca="true" t="shared" si="36" ref="E91:F100">+SIGN(VALUE(B91))*(VALUE(MID(B91,2,2))+VALUE(MID(B91,4,2))/60+VALUE(MID(B91,6,5))/3600)*$E$1</f>
        <v>0.8614605818266979</v>
      </c>
      <c r="F91" s="3">
        <f t="shared" si="36"/>
        <v>0.05723225505497903</v>
      </c>
      <c r="G91" s="3">
        <f aca="true" t="shared" si="37" ref="G91:G100">($E$2+E91)/2</f>
        <v>0.8736769169632956</v>
      </c>
      <c r="H91" s="10">
        <f aca="true" t="shared" si="38" ref="H91:H100">F91-$E$3</f>
        <v>-0.03141398728117256</v>
      </c>
      <c r="I91">
        <f aca="true" t="shared" si="39" ref="I91:I100">$F$1*COS(G91)^2</f>
        <v>0.00277788022600922</v>
      </c>
      <c r="J91">
        <f t="shared" si="32"/>
        <v>1.0013879768731044</v>
      </c>
      <c r="K91" s="11">
        <f aca="true" t="shared" si="40" ref="K91:K100">J91*H91</f>
        <v>-0.03145758916901083</v>
      </c>
      <c r="L91">
        <f t="shared" si="33"/>
        <v>0.884247285155378</v>
      </c>
      <c r="M91">
        <f aca="true" t="shared" si="41" ref="M91:M100">ATAN($G$1*TAN(E91))</f>
        <v>0.8598003332752038</v>
      </c>
      <c r="N91" s="11">
        <f aca="true" t="shared" si="42" ref="N91:N100">SIN(L91)*SIN(M91)+COS(L91)*COS(M91)*COS(K91)</f>
        <v>0.9994965313771906</v>
      </c>
      <c r="O91" s="18">
        <f t="shared" si="34"/>
        <v>2886.7519313151383</v>
      </c>
    </row>
    <row r="92" spans="1:15" ht="15.75">
      <c r="A92" s="7" t="s">
        <v>217</v>
      </c>
      <c r="B92" s="8" t="s">
        <v>218</v>
      </c>
      <c r="C92" s="9" t="s">
        <v>219</v>
      </c>
      <c r="D92" s="16">
        <f>($H$1/J92)*(ATAN(-N92/SQRT(1-N92^2))+2*ATAN(1))</f>
        <v>704884.7711988218</v>
      </c>
      <c r="E92" s="3">
        <f>+SIGN(VALUE(B92))*(VALUE(MID(B92,2,2))+VALUE(MID(B92,4,2))/60+VALUE(MID(B92,6,5))/3600)*$E$1</f>
        <v>0.7836867711031085</v>
      </c>
      <c r="F92" s="3">
        <f>+SIGN(VALUE(C92))*(VALUE(MID(C92,2,2))+VALUE(MID(C92,4,2))/60+VALUE(MID(C92,6,5))/3600)*$E$1</f>
        <v>0.025564225404905078</v>
      </c>
      <c r="G92" s="3">
        <f>($E$2+E92)/2</f>
        <v>0.8347900116015009</v>
      </c>
      <c r="H92" s="10">
        <f>F92-$E$3</f>
        <v>-0.06308201693124652</v>
      </c>
      <c r="I92">
        <f>$F$1*COS(G92)^2</f>
        <v>0.0030374132867804046</v>
      </c>
      <c r="J92">
        <f t="shared" si="32"/>
        <v>1.0015175551565636</v>
      </c>
      <c r="K92" s="11">
        <f>J92*H92</f>
        <v>-0.06317774737132696</v>
      </c>
      <c r="L92">
        <f t="shared" si="33"/>
        <v>0.884247285155378</v>
      </c>
      <c r="M92">
        <f>ATAN($G$1*TAN(E92))</f>
        <v>0.7820075717827882</v>
      </c>
      <c r="N92" s="11">
        <f>SIN(L92)*SIN(M92)+COS(L92)*COS(M92)*COS(K92)</f>
        <v>0.9938808332533917</v>
      </c>
      <c r="O92" s="18">
        <f t="shared" si="34"/>
        <v>10067.38544916194</v>
      </c>
    </row>
    <row r="93" spans="1:15" ht="15.75">
      <c r="A93" s="7" t="s">
        <v>220</v>
      </c>
      <c r="B93" s="8" t="s">
        <v>221</v>
      </c>
      <c r="C93" s="9" t="s">
        <v>222</v>
      </c>
      <c r="D93" s="16">
        <f t="shared" si="35"/>
        <v>491973.7791851364</v>
      </c>
      <c r="E93" s="3">
        <f t="shared" si="36"/>
        <v>0.8268303405850448</v>
      </c>
      <c r="F93" s="3">
        <f t="shared" si="36"/>
        <v>0.01290089205432437</v>
      </c>
      <c r="G93" s="3">
        <f t="shared" si="37"/>
        <v>0.856361796342469</v>
      </c>
      <c r="H93" s="10">
        <f t="shared" si="38"/>
        <v>-0.07574535028182722</v>
      </c>
      <c r="I93">
        <f t="shared" si="39"/>
        <v>0.0028930932052857036</v>
      </c>
      <c r="J93">
        <f t="shared" si="32"/>
        <v>1.0014455018648223</v>
      </c>
      <c r="K93" s="11">
        <f t="shared" si="40"/>
        <v>-0.07585484032691121</v>
      </c>
      <c r="L93">
        <f t="shared" si="33"/>
        <v>0.884247285155378</v>
      </c>
      <c r="M93">
        <f t="shared" si="41"/>
        <v>0.8251566510242246</v>
      </c>
      <c r="N93" s="11">
        <f t="shared" si="42"/>
        <v>0.9970180187383825</v>
      </c>
      <c r="O93" s="18">
        <f t="shared" si="34"/>
        <v>7026.523863629655</v>
      </c>
    </row>
    <row r="94" spans="1:15" ht="15.75">
      <c r="A94" s="7" t="s">
        <v>223</v>
      </c>
      <c r="B94" s="8" t="s">
        <v>224</v>
      </c>
      <c r="C94" s="9" t="s">
        <v>225</v>
      </c>
      <c r="D94" s="16">
        <f t="shared" si="35"/>
        <v>365777.4286197218</v>
      </c>
      <c r="E94" s="3">
        <f t="shared" si="36"/>
        <v>0.8410159888943093</v>
      </c>
      <c r="F94" s="3">
        <f t="shared" si="36"/>
        <v>0.033699398973922844</v>
      </c>
      <c r="G94" s="3">
        <f t="shared" si="37"/>
        <v>0.8634546204971013</v>
      </c>
      <c r="H94" s="10">
        <f t="shared" si="38"/>
        <v>-0.05494684336222875</v>
      </c>
      <c r="I94">
        <f t="shared" si="39"/>
        <v>0.0028458213247847257</v>
      </c>
      <c r="J94">
        <f t="shared" si="32"/>
        <v>1.0014218997629245</v>
      </c>
      <c r="K94" s="11">
        <f t="shared" si="40"/>
        <v>-0.05502497226577895</v>
      </c>
      <c r="L94">
        <f t="shared" si="33"/>
        <v>0.884247285155378</v>
      </c>
      <c r="M94">
        <f t="shared" si="41"/>
        <v>0.8393468370208158</v>
      </c>
      <c r="N94" s="11">
        <f t="shared" si="42"/>
        <v>0.9983513406815414</v>
      </c>
      <c r="O94" s="18">
        <f t="shared" si="34"/>
        <v>5224.147992664439</v>
      </c>
    </row>
    <row r="95" spans="1:15" ht="15.75">
      <c r="A95" s="7" t="s">
        <v>226</v>
      </c>
      <c r="B95" s="8" t="s">
        <v>227</v>
      </c>
      <c r="C95" s="9" t="s">
        <v>228</v>
      </c>
      <c r="D95" s="16">
        <f t="shared" si="35"/>
        <v>215516.23418850778</v>
      </c>
      <c r="E95" s="3">
        <f t="shared" si="36"/>
        <v>0.8564670009112698</v>
      </c>
      <c r="F95" s="3">
        <f t="shared" si="36"/>
        <v>0.06283185307179401</v>
      </c>
      <c r="G95" s="3">
        <f t="shared" si="37"/>
        <v>0.8711801265055816</v>
      </c>
      <c r="H95" s="10">
        <f t="shared" si="38"/>
        <v>-0.025814389264357585</v>
      </c>
      <c r="I95">
        <f t="shared" si="39"/>
        <v>0.0027944530562616504</v>
      </c>
      <c r="J95">
        <f t="shared" si="32"/>
        <v>1.0013962517686301</v>
      </c>
      <c r="K95" s="11">
        <f t="shared" si="40"/>
        <v>-0.02585043265102405</v>
      </c>
      <c r="L95">
        <f t="shared" si="33"/>
        <v>0.884247285155378</v>
      </c>
      <c r="M95">
        <f t="shared" si="41"/>
        <v>0.854804320747526</v>
      </c>
      <c r="N95" s="11">
        <f t="shared" si="42"/>
        <v>0.9994275826580032</v>
      </c>
      <c r="O95" s="18">
        <f t="shared" si="34"/>
        <v>3078.070471628295</v>
      </c>
    </row>
    <row r="96" spans="1:15" ht="15.75">
      <c r="A96" s="7" t="s">
        <v>229</v>
      </c>
      <c r="B96" s="8" t="s">
        <v>230</v>
      </c>
      <c r="C96" s="9" t="s">
        <v>231</v>
      </c>
      <c r="D96" s="16">
        <f t="shared" si="35"/>
        <v>283598.5526807101</v>
      </c>
      <c r="E96" s="3">
        <f t="shared" si="36"/>
        <v>0.8429067622506364</v>
      </c>
      <c r="F96" s="3">
        <f t="shared" si="36"/>
        <v>0.07093793781994519</v>
      </c>
      <c r="G96" s="3">
        <f t="shared" si="37"/>
        <v>0.8644000071752649</v>
      </c>
      <c r="H96" s="10">
        <f t="shared" si="38"/>
        <v>-0.017708304516206405</v>
      </c>
      <c r="I96">
        <f t="shared" si="39"/>
        <v>0.0028395283169057066</v>
      </c>
      <c r="J96">
        <f t="shared" si="32"/>
        <v>1.0014187577217164</v>
      </c>
      <c r="K96" s="11">
        <f t="shared" si="40"/>
        <v>-0.01773342830997728</v>
      </c>
      <c r="L96">
        <f t="shared" si="33"/>
        <v>0.884247285155378</v>
      </c>
      <c r="M96">
        <f t="shared" si="41"/>
        <v>0.8412383168066948</v>
      </c>
      <c r="N96" s="11">
        <f t="shared" si="42"/>
        <v>0.9990088257178458</v>
      </c>
      <c r="O96" s="18">
        <f t="shared" si="34"/>
        <v>4050.443504128209</v>
      </c>
    </row>
    <row r="97" spans="1:15" ht="15.75">
      <c r="A97" s="7" t="s">
        <v>232</v>
      </c>
      <c r="B97" s="8" t="s">
        <v>233</v>
      </c>
      <c r="C97" s="9" t="s">
        <v>234</v>
      </c>
      <c r="D97" s="16">
        <f t="shared" si="35"/>
        <v>132708.4646855087</v>
      </c>
      <c r="E97" s="3">
        <f t="shared" si="36"/>
        <v>0.869663629311071</v>
      </c>
      <c r="F97" s="3">
        <f t="shared" si="36"/>
        <v>0.06828115884746502</v>
      </c>
      <c r="G97" s="3">
        <f t="shared" si="37"/>
        <v>0.8777784407054822</v>
      </c>
      <c r="H97" s="10">
        <f t="shared" si="38"/>
        <v>-0.02036508348868657</v>
      </c>
      <c r="I97">
        <f t="shared" si="39"/>
        <v>0.0027506879596206906</v>
      </c>
      <c r="J97">
        <f t="shared" si="32"/>
        <v>1.0013743994928275</v>
      </c>
      <c r="K97" s="11">
        <f t="shared" si="40"/>
        <v>-0.02039307324910481</v>
      </c>
      <c r="L97">
        <f t="shared" si="33"/>
        <v>0.884247285155378</v>
      </c>
      <c r="M97">
        <f t="shared" si="41"/>
        <v>0.8680077348190464</v>
      </c>
      <c r="N97" s="11">
        <f t="shared" si="42"/>
        <v>0.9997829514821794</v>
      </c>
      <c r="O97" s="18">
        <f t="shared" si="34"/>
        <v>1895.3839279053848</v>
      </c>
    </row>
    <row r="98" spans="1:15" ht="15.75">
      <c r="A98" s="7" t="s">
        <v>235</v>
      </c>
      <c r="B98" s="8" t="s">
        <v>236</v>
      </c>
      <c r="C98" s="9" t="s">
        <v>237</v>
      </c>
      <c r="D98" s="16">
        <f t="shared" si="35"/>
        <v>528404.6136536928</v>
      </c>
      <c r="E98" s="3">
        <f t="shared" si="36"/>
        <v>0.8052609799124821</v>
      </c>
      <c r="F98" s="3">
        <f t="shared" si="36"/>
        <v>0.05942846103040516</v>
      </c>
      <c r="G98" s="3">
        <f t="shared" si="37"/>
        <v>0.8455771160061878</v>
      </c>
      <c r="H98" s="10">
        <f t="shared" si="38"/>
        <v>-0.029217781305746433</v>
      </c>
      <c r="I98">
        <f t="shared" si="39"/>
        <v>0.002965151004108566</v>
      </c>
      <c r="J98">
        <f t="shared" si="32"/>
        <v>1.001481478113354</v>
      </c>
      <c r="K98" s="11">
        <f t="shared" si="40"/>
        <v>-0.029261066809271662</v>
      </c>
      <c r="L98">
        <f t="shared" si="33"/>
        <v>0.884247285155378</v>
      </c>
      <c r="M98">
        <f t="shared" si="41"/>
        <v>0.8035829740301482</v>
      </c>
      <c r="N98" s="11">
        <f t="shared" si="42"/>
        <v>0.9965600493405156</v>
      </c>
      <c r="O98" s="18">
        <f t="shared" si="34"/>
        <v>7546.840471131056</v>
      </c>
    </row>
    <row r="99" spans="1:15" ht="15.75">
      <c r="A99" s="7" t="s">
        <v>238</v>
      </c>
      <c r="B99" s="8" t="s">
        <v>239</v>
      </c>
      <c r="C99" s="9" t="s">
        <v>240</v>
      </c>
      <c r="D99" s="16">
        <f t="shared" si="35"/>
        <v>451700.71023509116</v>
      </c>
      <c r="E99" s="3">
        <f t="shared" si="36"/>
        <v>0.8240232693714207</v>
      </c>
      <c r="F99" s="3">
        <f t="shared" si="36"/>
        <v>0.036021656506437454</v>
      </c>
      <c r="G99" s="3">
        <f t="shared" si="37"/>
        <v>0.854958260735657</v>
      </c>
      <c r="H99" s="10">
        <f t="shared" si="38"/>
        <v>-0.05262458582971414</v>
      </c>
      <c r="I99">
        <f t="shared" si="39"/>
        <v>0.0029024590851736034</v>
      </c>
      <c r="J99">
        <f t="shared" si="32"/>
        <v>1.0014501780344212</v>
      </c>
      <c r="K99" s="11">
        <f t="shared" si="40"/>
        <v>-0.0527009008481549</v>
      </c>
      <c r="L99">
        <f t="shared" si="33"/>
        <v>0.884247285155378</v>
      </c>
      <c r="M99">
        <f t="shared" si="41"/>
        <v>0.82234884152127</v>
      </c>
      <c r="N99" s="11">
        <f t="shared" si="42"/>
        <v>0.9974860275787504</v>
      </c>
      <c r="O99" s="18">
        <f t="shared" si="34"/>
        <v>6451.331257820869</v>
      </c>
    </row>
    <row r="100" spans="1:15" ht="15.75">
      <c r="A100" s="7" t="s">
        <v>241</v>
      </c>
      <c r="B100" s="8" t="s">
        <v>242</v>
      </c>
      <c r="C100" s="9" t="s">
        <v>243</v>
      </c>
      <c r="D100" s="16">
        <f t="shared" si="35"/>
        <v>153398.49153452017</v>
      </c>
      <c r="E100" s="3">
        <f t="shared" si="36"/>
        <v>0.8622168911692287</v>
      </c>
      <c r="F100" s="3">
        <f t="shared" si="36"/>
        <v>0.08190927142345368</v>
      </c>
      <c r="G100" s="3">
        <f t="shared" si="37"/>
        <v>0.874055071634561</v>
      </c>
      <c r="H100" s="10">
        <f t="shared" si="38"/>
        <v>-0.006736970912697912</v>
      </c>
      <c r="I100">
        <f t="shared" si="39"/>
        <v>0.0027753714430186287</v>
      </c>
      <c r="J100">
        <f t="shared" si="32"/>
        <v>1.0013867242194787</v>
      </c>
      <c r="K100" s="11">
        <f t="shared" si="40"/>
        <v>-0.006746313233428474</v>
      </c>
      <c r="L100">
        <f t="shared" si="33"/>
        <v>0.884247285155378</v>
      </c>
      <c r="M100">
        <f t="shared" si="41"/>
        <v>0.8605570253573903</v>
      </c>
      <c r="N100" s="11">
        <f t="shared" si="42"/>
        <v>0.9997099938807785</v>
      </c>
      <c r="O100" s="18">
        <f t="shared" si="34"/>
        <v>2190.8853825449205</v>
      </c>
    </row>
    <row r="101" spans="2:15" ht="15.75">
      <c r="B101" s="1"/>
      <c r="O101" s="18"/>
    </row>
    <row r="102" spans="1:15" ht="15.75">
      <c r="A102" s="4" t="s">
        <v>244</v>
      </c>
      <c r="B102" s="1"/>
      <c r="O102" s="18"/>
    </row>
    <row r="103" spans="1:15" ht="15.75">
      <c r="A103" s="7" t="s">
        <v>245</v>
      </c>
      <c r="B103" s="8" t="s">
        <v>246</v>
      </c>
      <c r="C103" s="9" t="s">
        <v>247</v>
      </c>
      <c r="D103" s="16">
        <f>($H$1/J103)*(ATAN(-N103/SQRT(1-N103^2))+2*ATAN(1))</f>
        <v>1068835.292988949</v>
      </c>
      <c r="E103" s="3">
        <f>+SIGN(VALUE(B103))*(VALUE(MID(B103,2,2))+VALUE(MID(B103,4,2))/60+VALUE(MID(B103,6,5))/3600)*$E$1</f>
        <v>0.7218439379407778</v>
      </c>
      <c r="F103" s="3">
        <f>+SIGN(VALUE(C103))*(VALUE(MID(C103,2,2))+VALUE(MID(C103,4,2))/60+VALUE(MID(C103,6,5))/3600)*$E$1</f>
        <v>0.03751973078106588</v>
      </c>
      <c r="G103" s="3">
        <f>($E$2+E103)/2</f>
        <v>0.8038685950203356</v>
      </c>
      <c r="H103" s="10">
        <f>F103-$E$3</f>
        <v>-0.05112651155508571</v>
      </c>
      <c r="I103">
        <f>$F$1*COS(G103)^2</f>
        <v>0.0032452952672466302</v>
      </c>
      <c r="J103">
        <f>SQRT(1+I103)</f>
        <v>1.0016213332728325</v>
      </c>
      <c r="K103" s="11">
        <f>J103*H103</f>
        <v>-0.05120940466939383</v>
      </c>
      <c r="L103">
        <f>ATAN($G$1*TAN($E$2))</f>
        <v>0.884247285155378</v>
      </c>
      <c r="M103">
        <f>ATAN($G$1*TAN(E103))</f>
        <v>0.7201786205452646</v>
      </c>
      <c r="N103" s="11">
        <f>SIN(L103)*SIN(M103)+COS(L103)*COS(M103)*COS(K103)</f>
        <v>0.9859462848165568</v>
      </c>
      <c r="O103" s="18">
        <f>D103/(HOUR($Q$2)*60+MINUTE($Q$2)+SECOND($Q$2)/60)</f>
        <v>15265.440985321813</v>
      </c>
    </row>
    <row r="104" spans="1:15" ht="15.75">
      <c r="A104" s="7" t="s">
        <v>248</v>
      </c>
      <c r="B104" s="8" t="s">
        <v>249</v>
      </c>
      <c r="C104" s="9" t="s">
        <v>250</v>
      </c>
      <c r="D104" s="16">
        <f>($H$1/J104)*(ATAN(-N104/SQRT(1-N104^2))+2*ATAN(1))</f>
        <v>984207.6609896446</v>
      </c>
      <c r="E104" s="3">
        <f>+SIGN(VALUE(B104))*(VALUE(MID(B104,2,2))+VALUE(MID(B104,4,2))/60+VALUE(MID(B104,6,5))/3600)*$E$1</f>
        <v>0.7562269242050652</v>
      </c>
      <c r="F104" s="3">
        <f>+SIGN(VALUE(C104))*(VALUE(MID(C104,2,2))+VALUE(MID(C104,4,2))/60+VALUE(MID(C104,6,5))/3600)*$E$1</f>
        <v>-0.034712659567441746</v>
      </c>
      <c r="G104" s="3">
        <f>($E$2+E104)/2</f>
        <v>0.8210600881524792</v>
      </c>
      <c r="H104" s="10">
        <f>F104-$E$3</f>
        <v>-0.12335890190359333</v>
      </c>
      <c r="I104">
        <f>$F$1*COS(G104)^2</f>
        <v>0.0031296086684370786</v>
      </c>
      <c r="J104">
        <f>SQRT(1+I104)</f>
        <v>1.001563581939977</v>
      </c>
      <c r="K104" s="11">
        <f>J104*H104</f>
        <v>-0.1235517836547452</v>
      </c>
      <c r="L104">
        <f>ATAN($G$1*TAN($E$2))</f>
        <v>0.884247285155378</v>
      </c>
      <c r="M104">
        <f>ATAN($G$1*TAN(E104))</f>
        <v>0.7545507266046166</v>
      </c>
      <c r="N104" s="11">
        <f>SIN(L104)*SIN(M104)+COS(L104)*COS(M104)*COS(K104)</f>
        <v>0.9880807695942675</v>
      </c>
      <c r="O104" s="18">
        <f>D104/(HOUR($Q$2)*60+MINUTE($Q$2)+SECOND($Q$2)/60)</f>
        <v>14056.76259447243</v>
      </c>
    </row>
    <row r="105" spans="1:15" ht="15.75">
      <c r="A105" s="7"/>
      <c r="B105" s="8"/>
      <c r="C105" s="9"/>
      <c r="D105" s="16"/>
      <c r="E105" s="3"/>
      <c r="F105" s="3"/>
      <c r="G105" s="3"/>
      <c r="H105" s="10"/>
      <c r="K105" s="11"/>
      <c r="N105" s="11"/>
      <c r="O105" s="18"/>
    </row>
    <row r="106" spans="1:15" ht="15.75">
      <c r="A106" s="4" t="s">
        <v>251</v>
      </c>
      <c r="B106" s="8"/>
      <c r="C106" s="9"/>
      <c r="D106" s="16"/>
      <c r="E106" s="3"/>
      <c r="F106" s="3"/>
      <c r="G106" s="3"/>
      <c r="H106" s="10"/>
      <c r="K106" s="11"/>
      <c r="N106" s="11"/>
      <c r="O106" s="18"/>
    </row>
    <row r="107" spans="1:15" ht="15.75">
      <c r="A107" s="7" t="s">
        <v>252</v>
      </c>
      <c r="B107" s="8" t="s">
        <v>253</v>
      </c>
      <c r="C107" s="9" t="s">
        <v>254</v>
      </c>
      <c r="D107" s="16">
        <f>($H$1/J107)*(ATAN(-N107/SQRT(1-N107^2))+2*ATAN(1))</f>
        <v>327460.24907606933</v>
      </c>
      <c r="E107" s="3">
        <f aca="true" t="shared" si="43" ref="E107:F109">+SIGN(VALUE(B107))*(VALUE(MID(B107,2,2))+VALUE(MID(B107,4,2))/60+VALUE(MID(B107,6,5))/3600)*$E$1</f>
        <v>0.8461516202183025</v>
      </c>
      <c r="F107" s="3">
        <f t="shared" si="43"/>
        <v>0.1388055505974238</v>
      </c>
      <c r="G107" s="3">
        <f>($E$2+E107)/2</f>
        <v>0.8660224361590979</v>
      </c>
      <c r="H107" s="10">
        <f>F107-$E$3</f>
        <v>0.05015930826127221</v>
      </c>
      <c r="I107">
        <f>$F$1*COS(G107)^2</f>
        <v>0.0028287329776405115</v>
      </c>
      <c r="J107">
        <f>SQRT(1+I107)</f>
        <v>1.0014133676847141</v>
      </c>
      <c r="K107" s="11">
        <f>J107*H107</f>
        <v>0.050230201806656306</v>
      </c>
      <c r="L107">
        <f>ATAN($G$1*TAN($E$2))</f>
        <v>0.884247285155378</v>
      </c>
      <c r="M107">
        <f>ATAN($G$1*TAN(E107))</f>
        <v>0.8444844427495491</v>
      </c>
      <c r="N107" s="11">
        <f>SIN(L107)*SIN(M107)+COS(L107)*COS(M107)*COS(K107)</f>
        <v>0.998678611285428</v>
      </c>
      <c r="O107" s="18">
        <f>D107/(HOUR($Q$2)*60+MINUTE($Q$2)+SECOND($Q$2)/60)</f>
        <v>4676.890012988374</v>
      </c>
    </row>
    <row r="108" spans="1:15" ht="15.75">
      <c r="A108" s="7" t="s">
        <v>255</v>
      </c>
      <c r="B108" s="8" t="s">
        <v>256</v>
      </c>
      <c r="C108" s="9" t="s">
        <v>257</v>
      </c>
      <c r="D108" s="16">
        <f>($H$1/J108)*(ATAN(-N108/SQRT(1-N108^2))+2*ATAN(1))</f>
        <v>310784.622257678</v>
      </c>
      <c r="E108" s="3">
        <f t="shared" si="43"/>
        <v>0.8519383563160257</v>
      </c>
      <c r="F108" s="3">
        <f t="shared" si="43"/>
        <v>0.14272866290496206</v>
      </c>
      <c r="G108" s="3">
        <f>($E$2+E108)/2</f>
        <v>0.8689158042079594</v>
      </c>
      <c r="H108" s="10">
        <f>F108-$E$3</f>
        <v>0.05408242056881046</v>
      </c>
      <c r="I108">
        <f>$F$1*COS(G108)^2</f>
        <v>0.002809495258623206</v>
      </c>
      <c r="J108">
        <f>SQRT(1+I108)</f>
        <v>1.001403762354937</v>
      </c>
      <c r="K108" s="11">
        <f>J108*H108</f>
        <v>0.05415833943486883</v>
      </c>
      <c r="L108">
        <f>ATAN($G$1*TAN($E$2))</f>
        <v>0.884247285155378</v>
      </c>
      <c r="M108">
        <f>ATAN($G$1*TAN(E108))</f>
        <v>0.8502736144325764</v>
      </c>
      <c r="N108" s="11">
        <f>SIN(L108)*SIN(M108)+COS(L108)*COS(M108)*COS(K108)</f>
        <v>0.9988097625059744</v>
      </c>
      <c r="O108" s="18">
        <f>D108/(HOUR($Q$2)*60+MINUTE($Q$2)+SECOND($Q$2)/60)</f>
        <v>4438.723479043247</v>
      </c>
    </row>
    <row r="109" spans="1:15" ht="15.75">
      <c r="A109" s="7" t="s">
        <v>258</v>
      </c>
      <c r="B109" s="8" t="s">
        <v>259</v>
      </c>
      <c r="C109" s="9" t="s">
        <v>260</v>
      </c>
      <c r="D109" s="16">
        <f>($H$1/J109)*(ATAN(-N109/SQRT(1-N109^2))+2*ATAN(1))</f>
        <v>202033.0620141742</v>
      </c>
      <c r="E109" s="3">
        <f t="shared" si="43"/>
        <v>0.8598383952497054</v>
      </c>
      <c r="F109" s="3">
        <f t="shared" si="43"/>
        <v>0.11667477568213636</v>
      </c>
      <c r="G109" s="3">
        <f>($E$2+E109)/2</f>
        <v>0.8728658236747994</v>
      </c>
      <c r="H109" s="10">
        <f>F109-$E$3</f>
        <v>0.028028533345984763</v>
      </c>
      <c r="I109">
        <f>$F$1*COS(G109)^2</f>
        <v>0.0027832623838592763</v>
      </c>
      <c r="J109">
        <f>SQRT(1+I109)</f>
        <v>1.0013906642184454</v>
      </c>
      <c r="K109" s="11">
        <f>J109*H109</f>
        <v>0.028067511624404528</v>
      </c>
      <c r="L109">
        <f>ATAN($G$1*TAN($E$2))</f>
        <v>0.884247285155378</v>
      </c>
      <c r="M109">
        <f>ATAN($G$1*TAN(E109))</f>
        <v>0.858177338593173</v>
      </c>
      <c r="N109" s="11">
        <f>SIN(L109)*SIN(M109)+COS(L109)*COS(M109)*COS(K109)</f>
        <v>0.9994969653840656</v>
      </c>
      <c r="O109" s="18">
        <f>D109/(HOUR($Q$2)*60+MINUTE($Q$2)+SECOND($Q$2)/60)</f>
        <v>2885.4995764938</v>
      </c>
    </row>
    <row r="110" spans="1:15" ht="15.75">
      <c r="A110" s="7" t="s">
        <v>261</v>
      </c>
      <c r="B110" s="8" t="s">
        <v>262</v>
      </c>
      <c r="C110" s="9" t="s">
        <v>263</v>
      </c>
      <c r="D110" s="16">
        <f>($H$1/J110)*(ATAN(-N110/SQRT(1-N110^2))+2*ATAN(1))</f>
        <v>359710.6394219335</v>
      </c>
      <c r="E110" s="3">
        <f>+SIGN(VALUE(B110))*(VALUE(MID(B110,2,2))+VALUE(MID(B110,4,2))/60+VALUE(MID(B110,6,5))/3600)*$E$1</f>
        <v>0.8525249808701683</v>
      </c>
      <c r="F110" s="3">
        <f>+SIGN(VALUE(C110))*(VALUE(MID(C110,2,2))+VALUE(MID(C110,4,2))/60+VALUE(MID(C110,6,5))/3600)*$E$1</f>
        <v>0.1590101607576631</v>
      </c>
      <c r="G110" s="3">
        <f>($E$2+E110)/2</f>
        <v>0.8692091164850309</v>
      </c>
      <c r="H110" s="10">
        <f>F110-$E$3</f>
        <v>0.07036391842151152</v>
      </c>
      <c r="I110">
        <f>$F$1*COS(G110)^2</f>
        <v>0.002807546090757634</v>
      </c>
      <c r="J110">
        <f>SQRT(1+I110)</f>
        <v>1.001402789136698</v>
      </c>
      <c r="K110" s="11">
        <f>J110*H110</f>
        <v>0.07046262416188871</v>
      </c>
      <c r="L110">
        <f>ATAN($G$1*TAN($E$2))</f>
        <v>0.884247285155378</v>
      </c>
      <c r="M110">
        <f>ATAN($G$1*TAN(E110))</f>
        <v>0.8508604983535026</v>
      </c>
      <c r="N110" s="11">
        <f>SIN(L110)*SIN(M110)+COS(L110)*COS(M110)*COS(K110)</f>
        <v>0.9984056229329628</v>
      </c>
      <c r="O110" s="18">
        <f>D110/(HOUR($Q$2)*60+MINUTE($Q$2)+SECOND($Q$2)/60)</f>
        <v>5137.500205978579</v>
      </c>
    </row>
    <row r="111" spans="1:15" ht="15.75">
      <c r="A111" s="7"/>
      <c r="B111" s="8"/>
      <c r="C111" s="9"/>
      <c r="D111" s="16"/>
      <c r="E111" s="3"/>
      <c r="F111" s="3"/>
      <c r="G111" s="3"/>
      <c r="H111" s="10"/>
      <c r="K111" s="11"/>
      <c r="N111" s="11"/>
      <c r="O111" s="18"/>
    </row>
    <row r="112" spans="1:15" ht="15.75">
      <c r="A112" s="4" t="s">
        <v>264</v>
      </c>
      <c r="B112" s="8"/>
      <c r="C112" s="9"/>
      <c r="D112" s="16"/>
      <c r="E112" s="3"/>
      <c r="F112" s="3"/>
      <c r="G112" s="3"/>
      <c r="H112" s="10"/>
      <c r="K112" s="11"/>
      <c r="N112" s="11"/>
      <c r="O112" s="18"/>
    </row>
    <row r="113" spans="1:15" ht="15.75">
      <c r="A113" s="7" t="s">
        <v>265</v>
      </c>
      <c r="B113" s="8" t="s">
        <v>266</v>
      </c>
      <c r="C113" s="9" t="s">
        <v>267</v>
      </c>
      <c r="D113" s="16">
        <f>($H$1/J113)*(ATAN(-N113/SQRT(1-N113^2))+2*ATAN(1))</f>
        <v>156985.5270757918</v>
      </c>
      <c r="E113" s="3">
        <f>+SIGN(VALUE(B113))*(VALUE(MID(B113,2,2))+VALUE(MID(B113,4,2))/60+VALUE(MID(B113,6,5))/3600)*$E$1</f>
        <v>0.864542542397511</v>
      </c>
      <c r="F113" s="3">
        <f>+SIGN(VALUE(C113))*(VALUE(MID(C113,2,2))+VALUE(MID(C113,4,2))/60+VALUE(MID(C113,6,5))/3600)*$E$1</f>
        <v>0.10776486985070559</v>
      </c>
      <c r="G113" s="3">
        <f>($E$2+E113)/2</f>
        <v>0.8752178972487021</v>
      </c>
      <c r="H113" s="10">
        <f>F113-$E$3</f>
        <v>0.019118627514553996</v>
      </c>
      <c r="I113">
        <f>$F$1*COS(G113)^2</f>
        <v>0.002767659071657867</v>
      </c>
      <c r="J113">
        <f>SQRT(1+I113)</f>
        <v>1.0013828733664552</v>
      </c>
      <c r="K113" s="11">
        <f>J113*H113</f>
        <v>0.01914506615534705</v>
      </c>
      <c r="L113">
        <f>ATAN($G$1*TAN($E$2))</f>
        <v>0.884247285155378</v>
      </c>
      <c r="M113">
        <f>ATAN($G$1*TAN(E113))</f>
        <v>0.8628838773189584</v>
      </c>
      <c r="N113" s="11">
        <f>SIN(L113)*SIN(M113)+COS(L113)*COS(M113)*COS(K113)</f>
        <v>0.9996962754610159</v>
      </c>
      <c r="O113" s="18">
        <f>D113/(HOUR($Q$2)*60+MINUTE($Q$2)+SECOND($Q$2)/60)</f>
        <v>2242.1165495233295</v>
      </c>
    </row>
    <row r="114" spans="2:15" ht="15.75">
      <c r="B114" s="1"/>
      <c r="O114" s="18"/>
    </row>
    <row r="115" spans="1:15" ht="15.75">
      <c r="A115" s="4" t="s">
        <v>268</v>
      </c>
      <c r="B115" s="1"/>
      <c r="O115" s="18"/>
    </row>
    <row r="116" spans="1:15" ht="15.75">
      <c r="A116" s="7" t="s">
        <v>269</v>
      </c>
      <c r="B116" s="8" t="s">
        <v>270</v>
      </c>
      <c r="C116" s="9" t="s">
        <v>271</v>
      </c>
      <c r="D116" s="16">
        <f>($H$1/J116)*(ATAN(-N116/SQRT(1-N116^2))+2*ATAN(1))</f>
        <v>108020.95631092806</v>
      </c>
      <c r="E116" s="3">
        <f aca="true" t="shared" si="44" ref="E116:F120">+SIGN(VALUE(B116))*(VALUE(MID(B116,2,2))+VALUE(MID(B116,4,2))/60+VALUE(MID(B116,6,5))/3600)*$E$1</f>
        <v>0.8722462317903414</v>
      </c>
      <c r="F116" s="3">
        <f t="shared" si="44"/>
        <v>0.07293149167666756</v>
      </c>
      <c r="G116" s="3">
        <f>($E$2+E116)/2</f>
        <v>0.8790697419451174</v>
      </c>
      <c r="H116" s="10">
        <f>F116-$E$3</f>
        <v>-0.015714750659484036</v>
      </c>
      <c r="I116">
        <f>$F$1*COS(G116)^2</f>
        <v>0.00274213543112095</v>
      </c>
      <c r="J116">
        <f>SQRT(1+I116)</f>
        <v>1.0013701290887007</v>
      </c>
      <c r="K116" s="11">
        <f>J116*H116</f>
        <v>-0.015736281896484274</v>
      </c>
      <c r="L116">
        <f>ATAN($G$1*TAN($E$2))</f>
        <v>0.884247285155378</v>
      </c>
      <c r="M116">
        <f>ATAN($G$1*TAN(E116))</f>
        <v>0.8705918004888059</v>
      </c>
      <c r="N116" s="11">
        <f>SIN(L116)*SIN(M116)+COS(L116)*COS(M116)*COS(K116)</f>
        <v>0.9998561939332342</v>
      </c>
      <c r="O116" s="18">
        <f>D116/(HOUR($Q$2)*60+MINUTE($Q$2)+SECOND($Q$2)/60)</f>
        <v>1542.7891879685035</v>
      </c>
    </row>
    <row r="117" spans="1:15" ht="15.75">
      <c r="A117" s="7" t="s">
        <v>272</v>
      </c>
      <c r="B117" s="8" t="s">
        <v>273</v>
      </c>
      <c r="C117" s="9" t="s">
        <v>274</v>
      </c>
      <c r="D117" s="16">
        <f>($H$1/J117)*(ATAN(-N117/SQRT(1-N117^2))+2*ATAN(1))</f>
        <v>133465.88102763458</v>
      </c>
      <c r="E117" s="3">
        <f t="shared" si="44"/>
        <v>0.8861855947496023</v>
      </c>
      <c r="F117" s="3">
        <f t="shared" si="44"/>
        <v>0.05563043065259316</v>
      </c>
      <c r="G117" s="3">
        <f>($E$2+E117)/2</f>
        <v>0.8860394234247478</v>
      </c>
      <c r="H117" s="10">
        <f>F117-$E$3</f>
        <v>-0.03301581168355843</v>
      </c>
      <c r="I117">
        <f>$F$1*COS(G117)^2</f>
        <v>0.002696047646843755</v>
      </c>
      <c r="J117">
        <f>SQRT(1+I117)</f>
        <v>1.0013471164620407</v>
      </c>
      <c r="K117" s="11">
        <f>J117*H117</f>
        <v>-0.03306028782698499</v>
      </c>
      <c r="L117">
        <f>ATAN($G$1*TAN($E$2))</f>
        <v>0.884247285155378</v>
      </c>
      <c r="M117">
        <f>ATAN($G$1*TAN(E117))</f>
        <v>0.8845398225771887</v>
      </c>
      <c r="N117" s="11">
        <f>SIN(L117)*SIN(M117)+COS(L117)*COS(M117)*COS(K117)</f>
        <v>0.9997804789124469</v>
      </c>
      <c r="O117" s="18">
        <f>D117/(HOUR($Q$2)*60+MINUTE($Q$2)+SECOND($Q$2)/60)</f>
        <v>1906.2015857315102</v>
      </c>
    </row>
    <row r="118" spans="1:15" ht="15.75">
      <c r="A118" s="7" t="s">
        <v>275</v>
      </c>
      <c r="B118" s="8" t="s">
        <v>276</v>
      </c>
      <c r="C118" s="9" t="s">
        <v>277</v>
      </c>
      <c r="D118" s="16">
        <f>($H$1/J118)*(ATAN(-N118/SQRT(1-N118^2))+2*ATAN(1))</f>
        <v>129728.58187939465</v>
      </c>
      <c r="E118" s="3">
        <f t="shared" si="44"/>
        <v>0.8857318091440839</v>
      </c>
      <c r="F118" s="3">
        <f t="shared" si="44"/>
        <v>0.05656175773400456</v>
      </c>
      <c r="G118" s="3">
        <f>($E$2+E118)/2</f>
        <v>0.8858125306219886</v>
      </c>
      <c r="H118" s="10">
        <f>F118-$E$3</f>
        <v>-0.03208448460214703</v>
      </c>
      <c r="I118">
        <f>$F$1*COS(G118)^2</f>
        <v>0.002697545987548848</v>
      </c>
      <c r="J118">
        <f>SQRT(1+I118)</f>
        <v>1.0013478646242517</v>
      </c>
      <c r="K118" s="11">
        <f>J118*H118</f>
        <v>-0.03212773014392961</v>
      </c>
      <c r="L118">
        <f>ATAN($G$1*TAN($E$2))</f>
        <v>0.884247285155378</v>
      </c>
      <c r="M118">
        <f>ATAN($G$1*TAN(E118))</f>
        <v>0.8840857348802611</v>
      </c>
      <c r="N118" s="11">
        <f>SIN(L118)*SIN(M118)+COS(L118)*COS(M118)*COS(K118)</f>
        <v>0.9997926000735595</v>
      </c>
      <c r="O118" s="18">
        <f>D118/(HOUR($Q$2)*60+MINUTE($Q$2)+SECOND($Q$2)/60)</f>
        <v>1852.8243067754534</v>
      </c>
    </row>
    <row r="119" spans="1:15" ht="15.75">
      <c r="A119" s="7" t="s">
        <v>278</v>
      </c>
      <c r="B119" s="8" t="s">
        <v>279</v>
      </c>
      <c r="C119" s="9" t="s">
        <v>280</v>
      </c>
      <c r="D119" s="16">
        <f>($H$1/J119)*(ATAN(-N119/SQRT(1-N119^2))+2*ATAN(1))</f>
        <v>103005.23551956845</v>
      </c>
      <c r="E119" s="3">
        <f>+SIGN(VALUE(B119))*(VALUE(MID(B119,2,2))+VALUE(MID(B119,4,2))/60+VALUE(MID(B119,6,5))/3600)*$E$1</f>
        <v>0.8733908768914409</v>
      </c>
      <c r="F119" s="3">
        <f>+SIGN(VALUE(C119))*(VALUE(MID(C119,2,2))+VALUE(MID(C119,4,2))/60+VALUE(MID(C119,6,5))/3600)*$E$1</f>
        <v>0.07262218054811968</v>
      </c>
      <c r="G119" s="3">
        <f>($E$2+E119)/2</f>
        <v>0.8796420644956671</v>
      </c>
      <c r="H119" s="10">
        <f>F119-$E$3</f>
        <v>-0.01602406178803191</v>
      </c>
      <c r="I119">
        <f>$F$1*COS(G119)^2</f>
        <v>0.00273834616775518</v>
      </c>
      <c r="J119">
        <f>SQRT(1+I119)</f>
        <v>1.0013682370475685</v>
      </c>
      <c r="K119" s="11">
        <f>J119*H119</f>
        <v>-0.016045986503022823</v>
      </c>
      <c r="L119">
        <f>ATAN($G$1*TAN($E$2))</f>
        <v>0.884247285155378</v>
      </c>
      <c r="M119">
        <f>ATAN($G$1*TAN(E119))</f>
        <v>0.8717371082274539</v>
      </c>
      <c r="N119" s="11">
        <f>SIN(L119)*SIN(M119)+COS(L119)*COS(M119)*COS(K119)</f>
        <v>0.9998692387466845</v>
      </c>
      <c r="O119" s="18">
        <f>D119/(HOUR($Q$2)*60+MINUTE($Q$2)+SECOND($Q$2)/60)</f>
        <v>1471.1530900200207</v>
      </c>
    </row>
    <row r="120" spans="1:15" ht="15.75">
      <c r="A120" s="7" t="s">
        <v>281</v>
      </c>
      <c r="B120" s="8" t="s">
        <v>282</v>
      </c>
      <c r="C120" s="9" t="s">
        <v>283</v>
      </c>
      <c r="D120" s="16">
        <f>($H$1/J120)*(ATAN(-N120/SQRT(1-N120^2))+2*ATAN(1))</f>
        <v>101317.02746822983</v>
      </c>
      <c r="E120" s="3">
        <f t="shared" si="44"/>
        <v>0.8805627256760942</v>
      </c>
      <c r="F120" s="3">
        <f t="shared" si="44"/>
        <v>0.06511290144141431</v>
      </c>
      <c r="G120" s="3">
        <f>($E$2+E120)/2</f>
        <v>0.8832279888879937</v>
      </c>
      <c r="H120" s="10">
        <f>F120-$E$3</f>
        <v>-0.023533340894737284</v>
      </c>
      <c r="I120">
        <f>$F$1*COS(G120)^2</f>
        <v>0.0027146233183035725</v>
      </c>
      <c r="J120">
        <f>SQRT(1+I120)</f>
        <v>1.0013563917598487</v>
      </c>
      <c r="K120" s="11">
        <f>J120*H120</f>
        <v>-0.023565261324408615</v>
      </c>
      <c r="L120">
        <f>ATAN($G$1*TAN($E$2))</f>
        <v>0.884247285155378</v>
      </c>
      <c r="M120">
        <f>ATAN($G$1*TAN(E120))</f>
        <v>0.8789133061217582</v>
      </c>
      <c r="N120" s="11">
        <f>SIN(L120)*SIN(M120)+COS(L120)*COS(M120)*COS(K120)</f>
        <v>0.9998734927579167</v>
      </c>
      <c r="O120" s="18">
        <f>D120/(HOUR($Q$2)*60+MINUTE($Q$2)+SECOND($Q$2)/60)</f>
        <v>1447.041572981145</v>
      </c>
    </row>
    <row r="121" spans="2:15" ht="15.75">
      <c r="B121" s="1"/>
      <c r="O121" s="18"/>
    </row>
    <row r="122" spans="1:15" ht="15.75">
      <c r="A122" s="4" t="s">
        <v>284</v>
      </c>
      <c r="B122" s="1"/>
      <c r="O122" s="18"/>
    </row>
    <row r="123" spans="1:15" ht="15.75">
      <c r="A123" s="7" t="s">
        <v>285</v>
      </c>
      <c r="B123" s="8" t="s">
        <v>286</v>
      </c>
      <c r="C123" s="9" t="s">
        <v>287</v>
      </c>
      <c r="D123" s="16">
        <f aca="true" t="shared" si="45" ref="D123:D133">($H$1/J123)*(ATAN(-N123/SQRT(1-N123^2))+2*ATAN(1))</f>
        <v>130668.53415733977</v>
      </c>
      <c r="E123" s="3">
        <f aca="true" t="shared" si="46" ref="E123:F133">+SIGN(VALUE(B123))*(VALUE(MID(B123,2,2))+VALUE(MID(B123,4,2))/60+VALUE(MID(B123,6,5))/3600)*$E$1</f>
        <v>0.867056786147745</v>
      </c>
      <c r="F123" s="3">
        <f t="shared" si="46"/>
        <v>0.10126594245543243</v>
      </c>
      <c r="G123" s="3">
        <f aca="true" t="shared" si="47" ref="G123:G133">($E$2+E123)/2</f>
        <v>0.8764750191238191</v>
      </c>
      <c r="H123" s="10">
        <f aca="true" t="shared" si="48" ref="H123:H133">F123-$E$3</f>
        <v>0.012619700119280833</v>
      </c>
      <c r="I123">
        <f aca="true" t="shared" si="49" ref="I123:I133">$F$1*COS(G123)^2</f>
        <v>0.002759324950565193</v>
      </c>
      <c r="J123">
        <f aca="true" t="shared" si="50" ref="J123:J133">SQRT(1+I123)</f>
        <v>1.0013787120518218</v>
      </c>
      <c r="K123" s="11">
        <f aca="true" t="shared" si="51" ref="K123:K133">J123*H123</f>
        <v>0.012637099051925662</v>
      </c>
      <c r="L123">
        <f aca="true" t="shared" si="52" ref="L123:L133">ATAN($G$1*TAN($E$2))</f>
        <v>0.884247285155378</v>
      </c>
      <c r="M123">
        <f aca="true" t="shared" si="53" ref="M123:M133">ATAN($G$1*TAN(E123))</f>
        <v>0.8653994595711924</v>
      </c>
      <c r="N123" s="11">
        <f aca="true" t="shared" si="54" ref="N123:N133">SIN(L123)*SIN(M123)+COS(L123)*COS(M123)*COS(K123)</f>
        <v>0.999789570882855</v>
      </c>
      <c r="O123" s="18">
        <f aca="true" t="shared" si="55" ref="O123:O133">D123/(HOUR($Q$2)*60+MINUTE($Q$2)+SECOND($Q$2)/60)</f>
        <v>1866.249000104829</v>
      </c>
    </row>
    <row r="124" spans="1:15" ht="15.75">
      <c r="A124" s="7" t="s">
        <v>288</v>
      </c>
      <c r="B124" s="8" t="s">
        <v>289</v>
      </c>
      <c r="C124" s="9" t="s">
        <v>290</v>
      </c>
      <c r="D124" s="16">
        <f t="shared" si="45"/>
        <v>54179.437978194015</v>
      </c>
      <c r="E124" s="3">
        <f t="shared" si="46"/>
        <v>0.8861017219827704</v>
      </c>
      <c r="F124" s="3">
        <f t="shared" si="46"/>
        <v>0.07524744663132775</v>
      </c>
      <c r="G124" s="3">
        <f t="shared" si="47"/>
        <v>0.8859974870413319</v>
      </c>
      <c r="H124" s="10">
        <f t="shared" si="48"/>
        <v>-0.013398795704823843</v>
      </c>
      <c r="I124">
        <f t="shared" si="49"/>
        <v>0.002696324573305772</v>
      </c>
      <c r="J124">
        <f t="shared" si="50"/>
        <v>1.001347254738987</v>
      </c>
      <c r="K124" s="11">
        <f t="shared" si="51"/>
        <v>-0.013416847295833886</v>
      </c>
      <c r="L124">
        <f t="shared" si="52"/>
        <v>0.884247285155378</v>
      </c>
      <c r="M124">
        <f t="shared" si="53"/>
        <v>0.8844558938728538</v>
      </c>
      <c r="N124" s="11">
        <f t="shared" si="54"/>
        <v>0.9999638242025697</v>
      </c>
      <c r="O124" s="18">
        <f t="shared" si="55"/>
        <v>773.8077311810619</v>
      </c>
    </row>
    <row r="125" spans="1:15" ht="15.75">
      <c r="A125" s="7" t="s">
        <v>291</v>
      </c>
      <c r="B125" s="8" t="s">
        <v>292</v>
      </c>
      <c r="C125" s="9" t="s">
        <v>293</v>
      </c>
      <c r="D125" s="16">
        <f t="shared" si="45"/>
        <v>61554.29305557996</v>
      </c>
      <c r="E125" s="3">
        <f t="shared" si="46"/>
        <v>0.8917022896269476</v>
      </c>
      <c r="F125" s="3">
        <f t="shared" si="46"/>
        <v>0.07644008828685715</v>
      </c>
      <c r="G125" s="3">
        <f t="shared" si="47"/>
        <v>0.8887977708634205</v>
      </c>
      <c r="H125" s="10">
        <f t="shared" si="48"/>
        <v>-0.01220615404929444</v>
      </c>
      <c r="I125">
        <f t="shared" si="49"/>
        <v>0.0026778434287406286</v>
      </c>
      <c r="J125">
        <f t="shared" si="50"/>
        <v>1.001338026556837</v>
      </c>
      <c r="K125" s="11">
        <f t="shared" si="51"/>
        <v>-0.01222248620756924</v>
      </c>
      <c r="L125">
        <f t="shared" si="52"/>
        <v>0.884247285155378</v>
      </c>
      <c r="M125">
        <f t="shared" si="53"/>
        <v>0.8900602984450963</v>
      </c>
      <c r="N125" s="11">
        <f t="shared" si="54"/>
        <v>0.9999533064330195</v>
      </c>
      <c r="O125" s="18">
        <f t="shared" si="55"/>
        <v>879.1377251451554</v>
      </c>
    </row>
    <row r="126" spans="1:15" ht="15.75">
      <c r="A126" s="7" t="s">
        <v>294</v>
      </c>
      <c r="B126" s="8" t="s">
        <v>295</v>
      </c>
      <c r="C126" s="9" t="s">
        <v>296</v>
      </c>
      <c r="D126" s="16">
        <f t="shared" si="45"/>
        <v>29630.289846189604</v>
      </c>
      <c r="E126" s="3">
        <f t="shared" si="46"/>
        <v>0.881677312328965</v>
      </c>
      <c r="F126" s="3">
        <f t="shared" si="46"/>
        <v>0.08556573620638169</v>
      </c>
      <c r="G126" s="3">
        <f t="shared" si="47"/>
        <v>0.8837852822144292</v>
      </c>
      <c r="H126" s="10">
        <f t="shared" si="48"/>
        <v>-0.0030805061297699</v>
      </c>
      <c r="I126">
        <f t="shared" si="49"/>
        <v>0.002710939512925388</v>
      </c>
      <c r="J126">
        <f t="shared" si="50"/>
        <v>1.0013545523504277</v>
      </c>
      <c r="K126" s="11">
        <f t="shared" si="51"/>
        <v>-0.003084678836588487</v>
      </c>
      <c r="L126">
        <f t="shared" si="52"/>
        <v>0.884247285155378</v>
      </c>
      <c r="M126">
        <f t="shared" si="53"/>
        <v>0.8800285991948046</v>
      </c>
      <c r="N126" s="11">
        <f t="shared" si="54"/>
        <v>0.9999891799545042</v>
      </c>
      <c r="O126" s="18">
        <f t="shared" si="55"/>
        <v>423.18909563708075</v>
      </c>
    </row>
    <row r="127" spans="1:15" ht="15.75">
      <c r="A127" s="7" t="s">
        <v>297</v>
      </c>
      <c r="B127" s="8" t="s">
        <v>298</v>
      </c>
      <c r="C127" s="9" t="s">
        <v>299</v>
      </c>
      <c r="D127" s="16">
        <f t="shared" si="45"/>
        <v>98859.96638031222</v>
      </c>
      <c r="E127" s="3">
        <f t="shared" si="46"/>
        <v>0.8904291689003541</v>
      </c>
      <c r="F127" s="3">
        <f t="shared" si="46"/>
        <v>0.06519725902192736</v>
      </c>
      <c r="G127" s="3">
        <f t="shared" si="47"/>
        <v>0.8881612105001238</v>
      </c>
      <c r="H127" s="10">
        <f t="shared" si="48"/>
        <v>-0.023448983314224237</v>
      </c>
      <c r="I127">
        <f t="shared" si="49"/>
        <v>0.0026820426763434642</v>
      </c>
      <c r="J127">
        <f t="shared" si="50"/>
        <v>1.0013401233728445</v>
      </c>
      <c r="K127" s="11">
        <f t="shared" si="51"/>
        <v>-0.02348040784483307</v>
      </c>
      <c r="L127">
        <f t="shared" si="52"/>
        <v>0.884247285155378</v>
      </c>
      <c r="M127">
        <f t="shared" si="53"/>
        <v>0.8887862873793373</v>
      </c>
      <c r="N127" s="11">
        <f t="shared" si="54"/>
        <v>0.9998795580569422</v>
      </c>
      <c r="O127" s="18">
        <f t="shared" si="55"/>
        <v>1411.949055657875</v>
      </c>
    </row>
    <row r="128" spans="1:15" ht="15.75">
      <c r="A128" s="7" t="s">
        <v>300</v>
      </c>
      <c r="B128" s="8" t="s">
        <v>301</v>
      </c>
      <c r="C128" s="9" t="s">
        <v>302</v>
      </c>
      <c r="D128" s="16">
        <f t="shared" si="45"/>
        <v>36529.36664440608</v>
      </c>
      <c r="E128" s="3">
        <f t="shared" si="46"/>
        <v>0.8847040041401316</v>
      </c>
      <c r="F128" s="3">
        <f t="shared" si="46"/>
        <v>0.09747857797860485</v>
      </c>
      <c r="G128" s="3">
        <f t="shared" si="47"/>
        <v>0.8852986281200125</v>
      </c>
      <c r="H128" s="10">
        <f t="shared" si="48"/>
        <v>0.008832335642453254</v>
      </c>
      <c r="I128">
        <f t="shared" si="49"/>
        <v>0.002700940176543413</v>
      </c>
      <c r="J128">
        <f t="shared" si="50"/>
        <v>1.0013495594329402</v>
      </c>
      <c r="K128" s="11">
        <f t="shared" si="51"/>
        <v>0.00884425540433442</v>
      </c>
      <c r="L128">
        <f t="shared" si="52"/>
        <v>0.884247285155378</v>
      </c>
      <c r="M128">
        <f t="shared" si="53"/>
        <v>0.8830572506707927</v>
      </c>
      <c r="N128" s="11">
        <f t="shared" si="54"/>
        <v>0.9999835548880645</v>
      </c>
      <c r="O128" s="18">
        <f t="shared" si="55"/>
        <v>521.7238749498607</v>
      </c>
    </row>
    <row r="129" spans="1:15" ht="15.75">
      <c r="A129" s="7" t="s">
        <v>303</v>
      </c>
      <c r="B129" s="8" t="s">
        <v>304</v>
      </c>
      <c r="C129" s="9" t="s">
        <v>305</v>
      </c>
      <c r="D129" s="16">
        <f t="shared" si="45"/>
        <v>157870.28275223097</v>
      </c>
      <c r="E129" s="3">
        <f t="shared" si="46"/>
        <v>0.8938233494818019</v>
      </c>
      <c r="F129" s="3">
        <f t="shared" si="46"/>
        <v>0.05147121408235459</v>
      </c>
      <c r="G129" s="3">
        <f t="shared" si="47"/>
        <v>0.8898583007908476</v>
      </c>
      <c r="H129" s="10">
        <f t="shared" si="48"/>
        <v>-0.037175028253797</v>
      </c>
      <c r="I129">
        <f t="shared" si="49"/>
        <v>0.002670849841866096</v>
      </c>
      <c r="J129">
        <f t="shared" si="50"/>
        <v>1.0013345344298608</v>
      </c>
      <c r="K129" s="11">
        <f t="shared" si="51"/>
        <v>-0.03722463960893274</v>
      </c>
      <c r="L129">
        <f t="shared" si="52"/>
        <v>0.884247285155378</v>
      </c>
      <c r="M129">
        <f t="shared" si="53"/>
        <v>0.8921828652978728</v>
      </c>
      <c r="N129" s="11">
        <f t="shared" si="54"/>
        <v>0.9996928721156283</v>
      </c>
      <c r="O129" s="18">
        <f t="shared" si="55"/>
        <v>2254.752907672901</v>
      </c>
    </row>
    <row r="130" spans="1:15" ht="15.75">
      <c r="A130" s="7" t="s">
        <v>306</v>
      </c>
      <c r="B130" s="8" t="s">
        <v>307</v>
      </c>
      <c r="C130" s="9" t="s">
        <v>308</v>
      </c>
      <c r="D130" s="16">
        <f t="shared" si="45"/>
        <v>127524.17530791883</v>
      </c>
      <c r="E130" s="3">
        <f t="shared" si="46"/>
        <v>0.8820797076842858</v>
      </c>
      <c r="F130" s="3">
        <f t="shared" si="46"/>
        <v>0.05775294494849065</v>
      </c>
      <c r="G130" s="3">
        <f t="shared" si="47"/>
        <v>0.8839864798920896</v>
      </c>
      <c r="H130" s="10">
        <f t="shared" si="48"/>
        <v>-0.030893297387660945</v>
      </c>
      <c r="I130">
        <f t="shared" si="49"/>
        <v>0.0027096097622781737</v>
      </c>
      <c r="J130">
        <f t="shared" si="50"/>
        <v>1.001353888374274</v>
      </c>
      <c r="K130" s="11">
        <f t="shared" si="51"/>
        <v>-0.030935123463837092</v>
      </c>
      <c r="L130">
        <f t="shared" si="52"/>
        <v>0.884247285155378</v>
      </c>
      <c r="M130">
        <f t="shared" si="53"/>
        <v>0.8804312516014954</v>
      </c>
      <c r="N130" s="11">
        <f t="shared" si="54"/>
        <v>0.9997995860098013</v>
      </c>
      <c r="O130" s="18">
        <f t="shared" si="55"/>
        <v>1821.3402805225257</v>
      </c>
    </row>
    <row r="131" spans="1:15" ht="15.75">
      <c r="A131" s="7" t="s">
        <v>309</v>
      </c>
      <c r="B131" s="8" t="s">
        <v>310</v>
      </c>
      <c r="C131" s="9" t="s">
        <v>311</v>
      </c>
      <c r="D131" s="16">
        <f>($H$1/J131)*(ATAN(-N131/SQRT(1-N131^2))+2*ATAN(1))</f>
        <v>79821.05171200327</v>
      </c>
      <c r="E131" s="3">
        <f>+SIGN(VALUE(B131))*(VALUE(MID(B131,2,2))+VALUE(MID(B131,4,2))/60+VALUE(MID(B131,6,5))/3600)*$E$1</f>
        <v>0.8928731146668271</v>
      </c>
      <c r="F131" s="3">
        <f>+SIGN(VALUE(C131))*(VALUE(MID(C131,2,2))+VALUE(MID(C131,4,2))/60+VALUE(MID(C131,6,5))/3600)*$E$1</f>
        <v>0.07218342416671557</v>
      </c>
      <c r="G131" s="3">
        <f>($E$2+E131)/2</f>
        <v>0.8893831833833602</v>
      </c>
      <c r="H131" s="10">
        <f>F131-$E$3</f>
        <v>-0.016462818169436025</v>
      </c>
      <c r="I131">
        <f>$F$1*COS(G131)^2</f>
        <v>0.0026739825818806423</v>
      </c>
      <c r="J131">
        <f t="shared" si="50"/>
        <v>1.0013360987110576</v>
      </c>
      <c r="K131" s="11">
        <f>J131*H131</f>
        <v>-0.016484814119572585</v>
      </c>
      <c r="L131">
        <f t="shared" si="52"/>
        <v>0.884247285155378</v>
      </c>
      <c r="M131">
        <f>ATAN($G$1*TAN(E131))</f>
        <v>0.8912319516920361</v>
      </c>
      <c r="N131" s="11">
        <f>SIN(L131)*SIN(M131)+COS(L131)*COS(M131)*COS(K131)</f>
        <v>0.9999214816307203</v>
      </c>
      <c r="O131" s="18">
        <f t="shared" si="55"/>
        <v>1140.0293031945243</v>
      </c>
    </row>
    <row r="132" spans="1:15" ht="15.75">
      <c r="A132" s="7" t="s">
        <v>312</v>
      </c>
      <c r="B132" s="8" t="s">
        <v>313</v>
      </c>
      <c r="C132" s="9" t="s">
        <v>314</v>
      </c>
      <c r="D132" s="16">
        <f t="shared" si="45"/>
        <v>11585.685551838877</v>
      </c>
      <c r="E132" s="3">
        <f t="shared" si="46"/>
        <v>0.8870359579462684</v>
      </c>
      <c r="F132" s="3">
        <f t="shared" si="46"/>
        <v>0.0908763852692554</v>
      </c>
      <c r="G132" s="3">
        <f t="shared" si="47"/>
        <v>0.8864646050230809</v>
      </c>
      <c r="H132" s="10">
        <f t="shared" si="48"/>
        <v>0.002230142933103807</v>
      </c>
      <c r="I132">
        <f t="shared" si="49"/>
        <v>0.002693240232622158</v>
      </c>
      <c r="J132">
        <f t="shared" si="50"/>
        <v>1.0013457146423617</v>
      </c>
      <c r="K132" s="11">
        <f t="shared" si="51"/>
        <v>0.002233144069103444</v>
      </c>
      <c r="L132">
        <f t="shared" si="52"/>
        <v>0.884247285155378</v>
      </c>
      <c r="M132">
        <f t="shared" si="53"/>
        <v>0.8853907555262885</v>
      </c>
      <c r="N132" s="11">
        <f t="shared" si="54"/>
        <v>0.9999983457781273</v>
      </c>
      <c r="O132" s="18">
        <f t="shared" si="55"/>
        <v>165.47039588439242</v>
      </c>
    </row>
    <row r="133" spans="1:15" ht="15.75">
      <c r="A133" s="7" t="s">
        <v>315</v>
      </c>
      <c r="B133" s="8" t="s">
        <v>316</v>
      </c>
      <c r="C133" s="9" t="s">
        <v>317</v>
      </c>
      <c r="D133" s="16">
        <f t="shared" si="45"/>
        <v>33740.708919405304</v>
      </c>
      <c r="E133" s="3">
        <f t="shared" si="46"/>
        <v>0.8855184911243957</v>
      </c>
      <c r="F133" s="3">
        <f t="shared" si="46"/>
        <v>0.08032344587254442</v>
      </c>
      <c r="G133" s="3">
        <f t="shared" si="47"/>
        <v>0.8857058716121445</v>
      </c>
      <c r="H133" s="10">
        <f t="shared" si="48"/>
        <v>-0.008322796463607174</v>
      </c>
      <c r="I133">
        <f t="shared" si="49"/>
        <v>0.0026982503835913376</v>
      </c>
      <c r="J133">
        <f t="shared" si="50"/>
        <v>1.0013482163481349</v>
      </c>
      <c r="K133" s="11">
        <f t="shared" si="51"/>
        <v>-0.008334017393861607</v>
      </c>
      <c r="L133">
        <f t="shared" si="52"/>
        <v>0.884247285155378</v>
      </c>
      <c r="M133">
        <f t="shared" si="53"/>
        <v>0.8838722753207333</v>
      </c>
      <c r="N133" s="11">
        <f t="shared" si="54"/>
        <v>0.9999859699258792</v>
      </c>
      <c r="O133" s="18">
        <f t="shared" si="55"/>
        <v>481.8953904223562</v>
      </c>
    </row>
    <row r="134" spans="2:15" ht="15.75">
      <c r="B134" s="1"/>
      <c r="O134" s="18"/>
    </row>
    <row r="135" spans="1:15" ht="15.75">
      <c r="A135" s="4" t="s">
        <v>318</v>
      </c>
      <c r="B135" s="1"/>
      <c r="O135" s="18"/>
    </row>
    <row r="136" spans="1:15" ht="15.75">
      <c r="A136" s="7" t="s">
        <v>319</v>
      </c>
      <c r="B136" s="8" t="s">
        <v>320</v>
      </c>
      <c r="C136" s="9" t="s">
        <v>321</v>
      </c>
      <c r="D136" s="16">
        <f aca="true" t="shared" si="56" ref="D136:D183">($H$1/J136)*(ATAN(-N136/SQRT(1-N136^2))+2*ATAN(1))</f>
        <v>76685.30108091069</v>
      </c>
      <c r="E136" s="3">
        <f aca="true" t="shared" si="57" ref="E136:F183">+SIGN(VALUE(B136))*(VALUE(MID(B136,2,2))+VALUE(MID(B136,4,2))/60+VALUE(MID(B136,6,5))/3600)*$E$1</f>
        <v>0.8894091209152996</v>
      </c>
      <c r="F136" s="3">
        <f t="shared" si="57"/>
        <v>0.07046718373558786</v>
      </c>
      <c r="G136" s="3">
        <f aca="true" t="shared" si="58" ref="G136:G183">($E$2+E136)/2</f>
        <v>0.8876511865075964</v>
      </c>
      <c r="H136" s="10">
        <f aca="true" t="shared" si="59" ref="H136:H183">F136-$E$3</f>
        <v>-0.018179058600563736</v>
      </c>
      <c r="I136">
        <f aca="true" t="shared" si="60" ref="I136:I183">$F$1*COS(G136)^2</f>
        <v>0.0026854079962051985</v>
      </c>
      <c r="J136">
        <f aca="true" t="shared" si="61" ref="J136:J199">SQRT(1+I136)</f>
        <v>1.0013418037794113</v>
      </c>
      <c r="K136" s="11">
        <f aca="true" t="shared" si="62" ref="K136:K183">J136*H136</f>
        <v>-0.018203451330100113</v>
      </c>
      <c r="L136">
        <f aca="true" t="shared" si="63" ref="L136:L209">ATAN($G$1*TAN($E$2))</f>
        <v>0.884247285155378</v>
      </c>
      <c r="M136">
        <f aca="true" t="shared" si="64" ref="M136:M183">ATAN($G$1*TAN(E136))</f>
        <v>0.8877655337316158</v>
      </c>
      <c r="N136" s="11">
        <f aca="true" t="shared" si="65" ref="N136:N183">SIN(L136)*SIN(M136)+COS(L136)*COS(M136)*COS(K136)</f>
        <v>0.999927528705236</v>
      </c>
      <c r="O136" s="18">
        <f aca="true" t="shared" si="66" ref="O136:O167">D136/(HOUR($Q$2)*60+MINUTE($Q$2)+SECOND($Q$2)/60)</f>
        <v>1095.2435288870845</v>
      </c>
    </row>
    <row r="137" spans="1:15" ht="15.75">
      <c r="A137" s="7" t="s">
        <v>322</v>
      </c>
      <c r="B137" s="8" t="s">
        <v>323</v>
      </c>
      <c r="C137" s="9" t="s">
        <v>324</v>
      </c>
      <c r="D137" s="16">
        <f t="shared" si="56"/>
        <v>54743.595732663074</v>
      </c>
      <c r="E137" s="3">
        <f t="shared" si="57"/>
        <v>0.877313019571617</v>
      </c>
      <c r="F137" s="3">
        <f t="shared" si="57"/>
        <v>0.08803004414746139</v>
      </c>
      <c r="G137" s="3">
        <f t="shared" si="58"/>
        <v>0.8816031358357552</v>
      </c>
      <c r="H137" s="10">
        <f t="shared" si="59"/>
        <v>-0.0006161981886902007</v>
      </c>
      <c r="I137">
        <f t="shared" si="60"/>
        <v>0.00272536850733313</v>
      </c>
      <c r="J137">
        <f t="shared" si="61"/>
        <v>1.001361757062518</v>
      </c>
      <c r="K137" s="11">
        <f t="shared" si="62"/>
        <v>-0.0006170373009255604</v>
      </c>
      <c r="L137">
        <f t="shared" si="63"/>
        <v>0.884247285155378</v>
      </c>
      <c r="M137">
        <f t="shared" si="64"/>
        <v>0.8756615872105684</v>
      </c>
      <c r="N137" s="11">
        <f t="shared" si="65"/>
        <v>0.9999630658349015</v>
      </c>
      <c r="O137" s="18">
        <f t="shared" si="66"/>
        <v>781.8652092263234</v>
      </c>
    </row>
    <row r="138" spans="1:15" ht="15.75">
      <c r="A138" s="7" t="s">
        <v>325</v>
      </c>
      <c r="B138" s="8" t="s">
        <v>326</v>
      </c>
      <c r="C138" s="9" t="s">
        <v>327</v>
      </c>
      <c r="D138" s="16">
        <f t="shared" si="56"/>
        <v>69262.96450442901</v>
      </c>
      <c r="E138" s="3">
        <f t="shared" si="57"/>
        <v>0.8797802363947834</v>
      </c>
      <c r="F138" s="3">
        <f t="shared" si="57"/>
        <v>0.07453428570641564</v>
      </c>
      <c r="G138" s="3">
        <f t="shared" si="58"/>
        <v>0.8828367442473384</v>
      </c>
      <c r="H138" s="10">
        <f t="shared" si="59"/>
        <v>-0.014111956629735953</v>
      </c>
      <c r="I138">
        <f t="shared" si="60"/>
        <v>0.002717209999637861</v>
      </c>
      <c r="J138">
        <f t="shared" si="61"/>
        <v>1.0013576833477824</v>
      </c>
      <c r="K138" s="11">
        <f t="shared" si="62"/>
        <v>-0.014131116198256773</v>
      </c>
      <c r="L138">
        <f t="shared" si="63"/>
        <v>0.884247285155378</v>
      </c>
      <c r="M138">
        <f t="shared" si="64"/>
        <v>0.8781303258035068</v>
      </c>
      <c r="N138" s="11">
        <f t="shared" si="65"/>
        <v>0.999940876701119</v>
      </c>
      <c r="O138" s="18">
        <f t="shared" si="66"/>
        <v>989.2353892563058</v>
      </c>
    </row>
    <row r="139" spans="1:15" ht="15.75">
      <c r="A139" s="7" t="s">
        <v>328</v>
      </c>
      <c r="B139" s="8" t="s">
        <v>329</v>
      </c>
      <c r="C139" s="9" t="s">
        <v>330</v>
      </c>
      <c r="D139" s="16">
        <f>($H$1/J139)*(ATAN(-N139/SQRT(1-N139^2))+2*ATAN(1))</f>
        <v>82318.92804850254</v>
      </c>
      <c r="E139" s="3">
        <f>+SIGN(VALUE(B139))*(VALUE(MID(B139,2,2))+VALUE(MID(B139,4,2))/60+VALUE(MID(B139,6,5))/3600)*$E$1</f>
        <v>0.8768849290911973</v>
      </c>
      <c r="F139" s="3">
        <f>+SIGN(VALUE(C139))*(VALUE(MID(C139,2,2))+VALUE(MID(C139,4,2))/60+VALUE(MID(C139,6,5))/3600)*$E$1</f>
        <v>0.07413431441950027</v>
      </c>
      <c r="G139" s="3">
        <f>($E$2+E139)/2</f>
        <v>0.8813890905955453</v>
      </c>
      <c r="H139" s="10">
        <f>F139-$E$3</f>
        <v>-0.014511927916651318</v>
      </c>
      <c r="I139">
        <f>$F$1*COS(G139)^2</f>
        <v>0.002726784502935945</v>
      </c>
      <c r="J139">
        <f t="shared" si="61"/>
        <v>1.0013624640972598</v>
      </c>
      <c r="K139" s="11">
        <f>J139*H139</f>
        <v>-0.014531699897419778</v>
      </c>
      <c r="L139">
        <f t="shared" si="63"/>
        <v>0.884247285155378</v>
      </c>
      <c r="M139">
        <f>ATAN($G$1*TAN(E139))</f>
        <v>0.8752332367820832</v>
      </c>
      <c r="N139" s="11">
        <f>SIN(L139)*SIN(M139)+COS(L139)*COS(M139)*COS(K139)</f>
        <v>0.9999164861892573</v>
      </c>
      <c r="O139" s="18">
        <f t="shared" si="66"/>
        <v>1175.704756703202</v>
      </c>
    </row>
    <row r="140" spans="1:15" ht="15.75">
      <c r="A140" s="7" t="s">
        <v>331</v>
      </c>
      <c r="B140" s="8" t="s">
        <v>332</v>
      </c>
      <c r="C140" s="9" t="s">
        <v>333</v>
      </c>
      <c r="D140" s="16">
        <f t="shared" si="56"/>
        <v>104926.31838839332</v>
      </c>
      <c r="E140" s="3">
        <f t="shared" si="57"/>
        <v>0.8728585514695828</v>
      </c>
      <c r="F140" s="3">
        <f t="shared" si="57"/>
        <v>0.07291694726623428</v>
      </c>
      <c r="G140" s="3">
        <f t="shared" si="58"/>
        <v>0.879375901784738</v>
      </c>
      <c r="H140" s="10">
        <f t="shared" si="59"/>
        <v>-0.015729295069917312</v>
      </c>
      <c r="I140">
        <f t="shared" si="60"/>
        <v>0.0027401082892849118</v>
      </c>
      <c r="J140">
        <f t="shared" si="61"/>
        <v>1.001369116904094</v>
      </c>
      <c r="K140" s="11">
        <f t="shared" si="62"/>
        <v>-0.015750830313687018</v>
      </c>
      <c r="L140">
        <f t="shared" si="63"/>
        <v>0.884247285155378</v>
      </c>
      <c r="M140">
        <f t="shared" si="64"/>
        <v>0.8712044735619946</v>
      </c>
      <c r="N140" s="11">
        <f t="shared" si="65"/>
        <v>0.9998643156520222</v>
      </c>
      <c r="O140" s="18">
        <f t="shared" si="66"/>
        <v>1498.5905982631753</v>
      </c>
    </row>
    <row r="141" spans="1:15" ht="15.75">
      <c r="A141" s="7" t="s">
        <v>334</v>
      </c>
      <c r="B141" s="8" t="s">
        <v>335</v>
      </c>
      <c r="C141" s="9" t="s">
        <v>336</v>
      </c>
      <c r="D141" s="16">
        <f>($H$1/J141)*(ATAN(-N141/SQRT(1-N141^2))+2*ATAN(1))</f>
        <v>102050.50555723411</v>
      </c>
      <c r="E141" s="3">
        <f>+SIGN(VALUE(B141))*(VALUE(MID(B141,2,2))+VALUE(MID(B141,4,2))/60+VALUE(MID(B141,6,5))/3600)*$E$1</f>
        <v>0.8814887198070134</v>
      </c>
      <c r="F141" s="3">
        <f>+SIGN(VALUE(C141))*(VALUE(MID(C141,2,2))+VALUE(MID(C141,4,2))/60+VALUE(MID(C141,6,5))/3600)*$E$1</f>
        <v>0.06444288893412095</v>
      </c>
      <c r="G141" s="3">
        <f>($E$2+E141)/2</f>
        <v>0.8836909859534534</v>
      </c>
      <c r="H141" s="10">
        <f>F141-$E$3</f>
        <v>-0.024203353402030642</v>
      </c>
      <c r="I141">
        <f>$F$1*COS(G141)^2</f>
        <v>0.002711562770136634</v>
      </c>
      <c r="J141">
        <f t="shared" si="61"/>
        <v>1.0013548635574387</v>
      </c>
      <c r="K141" s="11">
        <f>J141*H141</f>
        <v>-0.024236145643522864</v>
      </c>
      <c r="L141">
        <f t="shared" si="63"/>
        <v>0.884247285155378</v>
      </c>
      <c r="M141">
        <f>ATAN($G$1*TAN(E141))</f>
        <v>0.8798398865672391</v>
      </c>
      <c r="N141" s="11">
        <f>SIN(L141)*SIN(M141)+COS(L141)*COS(M141)*COS(K141)</f>
        <v>0.999871654876757</v>
      </c>
      <c r="O141" s="18">
        <f t="shared" si="66"/>
        <v>1457.517337165924</v>
      </c>
    </row>
    <row r="142" spans="1:15" ht="15.75">
      <c r="A142" s="7" t="s">
        <v>337</v>
      </c>
      <c r="B142" s="8" t="s">
        <v>338</v>
      </c>
      <c r="C142" s="9" t="s">
        <v>339</v>
      </c>
      <c r="D142" s="16">
        <f t="shared" si="56"/>
        <v>107070.31587770063</v>
      </c>
      <c r="E142" s="3">
        <f t="shared" si="57"/>
        <v>0.8690934884220861</v>
      </c>
      <c r="F142" s="3">
        <f t="shared" si="57"/>
        <v>0.08853085668004751</v>
      </c>
      <c r="G142" s="3">
        <f t="shared" si="58"/>
        <v>0.8774933702609897</v>
      </c>
      <c r="H142" s="10">
        <f t="shared" si="59"/>
        <v>-0.00011538565610408336</v>
      </c>
      <c r="I142">
        <f t="shared" si="60"/>
        <v>0.002752576592623286</v>
      </c>
      <c r="J142">
        <f t="shared" si="61"/>
        <v>1.0013753425127978</v>
      </c>
      <c r="K142" s="11">
        <f t="shared" si="62"/>
        <v>-0.00011554435090229037</v>
      </c>
      <c r="L142">
        <f t="shared" si="63"/>
        <v>0.884247285155378</v>
      </c>
      <c r="M142">
        <f t="shared" si="64"/>
        <v>0.8674372768696136</v>
      </c>
      <c r="N142" s="11">
        <f t="shared" si="65"/>
        <v>0.999858712401041</v>
      </c>
      <c r="O142" s="18">
        <f t="shared" si="66"/>
        <v>1529.2118430521396</v>
      </c>
    </row>
    <row r="143" spans="1:15" ht="15.75">
      <c r="A143" s="7" t="s">
        <v>340</v>
      </c>
      <c r="B143" s="8" t="s">
        <v>341</v>
      </c>
      <c r="C143" s="9" t="s">
        <v>342</v>
      </c>
      <c r="D143" s="16">
        <f>($H$1/J143)*(ATAN(-N143/SQRT(1-N143^2))+2*ATAN(1))</f>
        <v>83100.49533399774</v>
      </c>
      <c r="E143" s="3">
        <f>+SIGN(VALUE(B143))*(VALUE(MID(B143,2,2))+VALUE(MID(B143,4,2))/60+VALUE(MID(B143,6,5))/3600)*$E$1</f>
        <v>0.8827996560007335</v>
      </c>
      <c r="F143" s="3">
        <f>+SIGN(VALUE(C143))*(VALUE(MID(C143,2,2))+VALUE(MID(C143,4,2))/60+VALUE(MID(C143,6,5))/3600)*$E$1</f>
        <v>0.06871603671942027</v>
      </c>
      <c r="G143" s="3">
        <f>($E$2+E143)/2</f>
        <v>0.8843464540503134</v>
      </c>
      <c r="H143" s="10">
        <f>F143-$E$3</f>
        <v>-0.019930205616731325</v>
      </c>
      <c r="I143">
        <f>$F$1*COS(G143)^2</f>
        <v>0.002707230896943131</v>
      </c>
      <c r="J143">
        <f t="shared" si="61"/>
        <v>1.0013527005490839</v>
      </c>
      <c r="K143" s="11">
        <f>J143*H143</f>
        <v>-0.01995716521681243</v>
      </c>
      <c r="L143">
        <f t="shared" si="63"/>
        <v>0.884247285155378</v>
      </c>
      <c r="M143">
        <f>ATAN($G$1*TAN(E143))</f>
        <v>0.8811516624895608</v>
      </c>
      <c r="N143" s="11">
        <f>SIN(L143)*SIN(M143)+COS(L143)*COS(M143)*COS(K143)</f>
        <v>0.9999148945193381</v>
      </c>
      <c r="O143" s="18">
        <f t="shared" si="66"/>
        <v>1186.8673458795201</v>
      </c>
    </row>
    <row r="144" spans="1:15" ht="15.75">
      <c r="A144" s="7" t="s">
        <v>343</v>
      </c>
      <c r="B144" s="8" t="s">
        <v>344</v>
      </c>
      <c r="C144" s="9" t="s">
        <v>345</v>
      </c>
      <c r="D144" s="16">
        <f>($H$1/J144)*(ATAN(-N144/SQRT(1-N144^2))+2*ATAN(1))</f>
        <v>59951.33302873659</v>
      </c>
      <c r="E144" s="3">
        <f>+SIGN(VALUE(B144))*(VALUE(MID(B144,2,2))+VALUE(MID(B144,4,2))/60+VALUE(MID(B144,6,5))/3600)*$E$1</f>
        <v>0.8797336942813968</v>
      </c>
      <c r="F144" s="3">
        <f>+SIGN(VALUE(C144))*(VALUE(MID(C144,2,2))+VALUE(MID(C144,4,2))/60+VALUE(MID(C144,6,5))/3600)*$E$1</f>
        <v>0.07748098326019931</v>
      </c>
      <c r="G144" s="3">
        <f>($E$2+E144)/2</f>
        <v>0.8828134731906451</v>
      </c>
      <c r="H144" s="10">
        <f>F144-$E$3</f>
        <v>-0.011165259075952283</v>
      </c>
      <c r="I144">
        <f>$F$1*COS(G144)^2</f>
        <v>0.0027173638668944156</v>
      </c>
      <c r="J144">
        <f t="shared" si="61"/>
        <v>1.001357760177098</v>
      </c>
      <c r="K144" s="11">
        <f>J144*H144</f>
        <v>-0.011180418820092592</v>
      </c>
      <c r="L144">
        <f t="shared" si="63"/>
        <v>0.884247285155378</v>
      </c>
      <c r="M144">
        <f>ATAN($G$1*TAN(E144))</f>
        <v>0.878083754610893</v>
      </c>
      <c r="N144" s="11">
        <f>SIN(L144)*SIN(M144)+COS(L144)*COS(M144)*COS(K144)</f>
        <v>0.9999557049358418</v>
      </c>
      <c r="O144" s="18">
        <f t="shared" si="66"/>
        <v>856.2437471373947</v>
      </c>
    </row>
    <row r="145" spans="1:15" ht="15.75">
      <c r="A145" s="7" t="s">
        <v>346</v>
      </c>
      <c r="B145" s="8" t="s">
        <v>347</v>
      </c>
      <c r="C145" s="9" t="s">
        <v>348</v>
      </c>
      <c r="D145" s="16">
        <f t="shared" si="56"/>
        <v>94587.28060848718</v>
      </c>
      <c r="E145" s="3">
        <f t="shared" si="57"/>
        <v>0.8732847026952779</v>
      </c>
      <c r="F145" s="3">
        <f t="shared" si="57"/>
        <v>0.07639936393764396</v>
      </c>
      <c r="G145" s="3">
        <f t="shared" si="58"/>
        <v>0.8795889773975856</v>
      </c>
      <c r="H145" s="10">
        <f t="shared" si="59"/>
        <v>-0.012246878398507632</v>
      </c>
      <c r="I145">
        <f t="shared" si="60"/>
        <v>0.0027386976148848297</v>
      </c>
      <c r="J145">
        <f t="shared" si="61"/>
        <v>1.001368412531015</v>
      </c>
      <c r="K145" s="11">
        <f t="shared" si="62"/>
        <v>-0.012263637180373967</v>
      </c>
      <c r="L145">
        <f t="shared" si="63"/>
        <v>0.884247285155378</v>
      </c>
      <c r="M145">
        <f t="shared" si="64"/>
        <v>0.8716308722017606</v>
      </c>
      <c r="N145" s="11">
        <f t="shared" si="65"/>
        <v>0.9998897375619828</v>
      </c>
      <c r="O145" s="18">
        <f t="shared" si="66"/>
        <v>1350.9252169743468</v>
      </c>
    </row>
    <row r="146" spans="1:15" ht="15.75">
      <c r="A146" s="7" t="s">
        <v>349</v>
      </c>
      <c r="B146" s="8" t="s">
        <v>350</v>
      </c>
      <c r="C146" s="9" t="s">
        <v>351</v>
      </c>
      <c r="D146" s="16">
        <f t="shared" si="56"/>
        <v>101640.18655124727</v>
      </c>
      <c r="E146" s="3">
        <f t="shared" si="57"/>
        <v>0.8716620313046044</v>
      </c>
      <c r="F146" s="3">
        <f t="shared" si="57"/>
        <v>0.07739711049336737</v>
      </c>
      <c r="G146" s="3">
        <f t="shared" si="58"/>
        <v>0.8787776417022488</v>
      </c>
      <c r="H146" s="10">
        <f t="shared" si="59"/>
        <v>-0.011249131842784227</v>
      </c>
      <c r="I146">
        <f t="shared" si="60"/>
        <v>0.002744069701088579</v>
      </c>
      <c r="J146">
        <f t="shared" si="61"/>
        <v>1.001371094899932</v>
      </c>
      <c r="K146" s="11">
        <f t="shared" si="62"/>
        <v>-0.011264555470082531</v>
      </c>
      <c r="L146">
        <f t="shared" si="63"/>
        <v>0.884247285155378</v>
      </c>
      <c r="M146">
        <f t="shared" si="64"/>
        <v>0.8700072651527329</v>
      </c>
      <c r="N146" s="11">
        <f t="shared" si="65"/>
        <v>0.999872680738568</v>
      </c>
      <c r="O146" s="18">
        <f t="shared" si="66"/>
        <v>1451.6570323910585</v>
      </c>
    </row>
    <row r="147" spans="1:15" ht="15.75">
      <c r="A147" s="7" t="s">
        <v>352</v>
      </c>
      <c r="B147" s="8" t="s">
        <v>353</v>
      </c>
      <c r="C147" s="9" t="s">
        <v>354</v>
      </c>
      <c r="D147" s="16">
        <f>($H$1/J147)*(ATAN(-N147/SQRT(1-N147^2))+2*ATAN(1))</f>
        <v>56398.40660604378</v>
      </c>
      <c r="E147" s="3">
        <f>+SIGN(VALUE(B147))*(VALUE(MID(B147,2,2))+VALUE(MID(B147,4,2))/60+VALUE(MID(B147,6,5))/3600)*$E$1</f>
        <v>0.8772393278920884</v>
      </c>
      <c r="F147" s="3">
        <f>+SIGN(VALUE(C147))*(VALUE(MID(C147,2,2))+VALUE(MID(C147,4,2))/60+VALUE(MID(C147,6,5))/3600)*$E$1</f>
        <v>0.08574948059152221</v>
      </c>
      <c r="G147" s="3">
        <f>($E$2+E147)/2</f>
        <v>0.8815662899959908</v>
      </c>
      <c r="H147" s="10">
        <f>F147-$E$3</f>
        <v>-0.0028967617446293836</v>
      </c>
      <c r="I147">
        <f>$F$1*COS(G147)^2</f>
        <v>0.0027256122490184084</v>
      </c>
      <c r="J147">
        <f t="shared" si="61"/>
        <v>1.0013618787676204</v>
      </c>
      <c r="K147" s="11">
        <f>J147*H147</f>
        <v>-0.0029007067829442492</v>
      </c>
      <c r="L147">
        <f t="shared" si="63"/>
        <v>0.884247285155378</v>
      </c>
      <c r="M147">
        <f>ATAN($G$1*TAN(E147))</f>
        <v>0.8755878506971255</v>
      </c>
      <c r="N147" s="11">
        <f>SIN(L147)*SIN(M147)+COS(L147)*COS(M147)*COS(K147)</f>
        <v>0.9999607991705343</v>
      </c>
      <c r="O147" s="18">
        <f t="shared" si="66"/>
        <v>805.4997372917466</v>
      </c>
    </row>
    <row r="148" spans="1:15" ht="15.75">
      <c r="A148" s="7" t="s">
        <v>355</v>
      </c>
      <c r="B148" s="8" t="s">
        <v>356</v>
      </c>
      <c r="C148" s="9" t="s">
        <v>357</v>
      </c>
      <c r="D148" s="16">
        <f t="shared" si="56"/>
        <v>71941.28878841385</v>
      </c>
      <c r="E148" s="3">
        <f t="shared" si="57"/>
        <v>0.8752035952451095</v>
      </c>
      <c r="F148" s="3">
        <f t="shared" si="57"/>
        <v>0.08296810450299688</v>
      </c>
      <c r="G148" s="3">
        <f t="shared" si="58"/>
        <v>0.8805484236725014</v>
      </c>
      <c r="H148" s="10">
        <f t="shared" si="59"/>
        <v>-0.005678137833154712</v>
      </c>
      <c r="I148">
        <f t="shared" si="60"/>
        <v>0.0027323469914614395</v>
      </c>
      <c r="J148">
        <f t="shared" si="61"/>
        <v>1.001365241553481</v>
      </c>
      <c r="K148" s="11">
        <f t="shared" si="62"/>
        <v>-0.005685889862870927</v>
      </c>
      <c r="L148">
        <f t="shared" si="63"/>
        <v>0.884247285155378</v>
      </c>
      <c r="M148">
        <f t="shared" si="64"/>
        <v>0.873550893713152</v>
      </c>
      <c r="N148" s="11">
        <f t="shared" si="65"/>
        <v>0.9999362149129172</v>
      </c>
      <c r="O148" s="18">
        <f t="shared" si="66"/>
        <v>1027.4880569637778</v>
      </c>
    </row>
    <row r="149" spans="1:15" ht="15.75">
      <c r="A149" s="7" t="s">
        <v>358</v>
      </c>
      <c r="B149" s="8" t="s">
        <v>359</v>
      </c>
      <c r="C149" s="9" t="s">
        <v>360</v>
      </c>
      <c r="D149" s="16">
        <f>($H$1/J149)*(ATAN(-N149/SQRT(1-N149^2))+2*ATAN(1))</f>
        <v>119978.25272882219</v>
      </c>
      <c r="E149" s="3">
        <f>+SIGN(VALUE(B149))*(VALUE(MID(B149,2,2))+VALUE(MID(B149,4,2))/60+VALUE(MID(B149,6,5))/3600)*$E$1</f>
        <v>0.883350889156155</v>
      </c>
      <c r="F149" s="3">
        <f>+SIGN(VALUE(C149))*(VALUE(MID(C149,2,2))+VALUE(MID(C149,4,2))/60+VALUE(MID(C149,6,5))/3600)*$E$1</f>
        <v>0.05928689543552118</v>
      </c>
      <c r="G149" s="3">
        <f>($E$2+E149)/2</f>
        <v>0.8846220706280241</v>
      </c>
      <c r="H149" s="10">
        <f>F149-$E$3</f>
        <v>-0.029359346900630412</v>
      </c>
      <c r="I149">
        <f>$F$1*COS(G149)^2</f>
        <v>0.002705409735134186</v>
      </c>
      <c r="J149">
        <f t="shared" si="61"/>
        <v>1.0013517911978458</v>
      </c>
      <c r="K149" s="11">
        <f>J149*H149</f>
        <v>-0.029399034607345186</v>
      </c>
      <c r="L149">
        <f t="shared" si="63"/>
        <v>0.884247285155378</v>
      </c>
      <c r="M149">
        <f>ATAN($G$1*TAN(E149))</f>
        <v>0.8817032521278197</v>
      </c>
      <c r="N149" s="11">
        <f>SIN(L149)*SIN(M149)+COS(L149)*COS(M149)*COS(K149)</f>
        <v>0.9998226023345094</v>
      </c>
      <c r="O149" s="18">
        <f t="shared" si="66"/>
        <v>1713.567046829167</v>
      </c>
    </row>
    <row r="150" spans="1:15" ht="15.75">
      <c r="A150" s="7" t="s">
        <v>361</v>
      </c>
      <c r="B150" s="8" t="s">
        <v>362</v>
      </c>
      <c r="C150" s="9" t="s">
        <v>363</v>
      </c>
      <c r="D150" s="16">
        <f>($H$1/J150)*(ATAN(-N150/SQRT(1-N150^2))+2*ATAN(1))</f>
        <v>121133.49465865309</v>
      </c>
      <c r="E150" s="3">
        <f>+SIGN(VALUE(B150))*(VALUE(MID(B150,2,2))+VALUE(MID(B150,4,2))/60+VALUE(MID(B150,6,5))/3600)*$E$1</f>
        <v>0.8831366015091047</v>
      </c>
      <c r="F150" s="3">
        <f>+SIGN(VALUE(C150))*(VALUE(MID(C150,2,2))+VALUE(MID(C150,4,2))/60+VALUE(MID(C150,6,5))/3600)*$E$1</f>
        <v>0.059050306359139736</v>
      </c>
      <c r="G150" s="3">
        <f>($E$2+E150)/2</f>
        <v>0.884514926804499</v>
      </c>
      <c r="H150" s="10">
        <f>F150-$E$3</f>
        <v>-0.029595935977011857</v>
      </c>
      <c r="I150">
        <f>$F$1*COS(G150)^2</f>
        <v>0.0027061176738190423</v>
      </c>
      <c r="J150">
        <f t="shared" si="61"/>
        <v>1.001352144689279</v>
      </c>
      <c r="K150" s="11">
        <f>J150*H150</f>
        <v>-0.029635953964667415</v>
      </c>
      <c r="L150">
        <f t="shared" si="63"/>
        <v>0.884247285155378</v>
      </c>
      <c r="M150">
        <f>ATAN($G$1*TAN(E150))</f>
        <v>0.8814888256626251</v>
      </c>
      <c r="N150" s="11">
        <f>SIN(L150)*SIN(M150)+COS(L150)*COS(M150)*COS(K150)</f>
        <v>0.9998191696237515</v>
      </c>
      <c r="O150" s="18">
        <f t="shared" si="66"/>
        <v>1730.0665745106369</v>
      </c>
    </row>
    <row r="151" spans="1:15" ht="15.75">
      <c r="A151" s="7" t="s">
        <v>364</v>
      </c>
      <c r="B151" s="8" t="s">
        <v>365</v>
      </c>
      <c r="C151" s="9" t="s">
        <v>366</v>
      </c>
      <c r="D151" s="16">
        <f t="shared" si="56"/>
        <v>73781.96931804811</v>
      </c>
      <c r="E151" s="3">
        <f t="shared" si="57"/>
        <v>0.8847534551356048</v>
      </c>
      <c r="F151" s="3">
        <f t="shared" si="57"/>
        <v>0.07049772699749776</v>
      </c>
      <c r="G151" s="3">
        <f t="shared" si="58"/>
        <v>0.885323353617749</v>
      </c>
      <c r="H151" s="10">
        <f t="shared" si="59"/>
        <v>-0.01814851533865383</v>
      </c>
      <c r="I151">
        <f t="shared" si="60"/>
        <v>0.002700776855016512</v>
      </c>
      <c r="J151">
        <f t="shared" si="61"/>
        <v>1.001349477882231</v>
      </c>
      <c r="K151" s="11">
        <f t="shared" si="62"/>
        <v>-0.018173006358698673</v>
      </c>
      <c r="L151">
        <f t="shared" si="63"/>
        <v>0.884247285155378</v>
      </c>
      <c r="M151">
        <f t="shared" si="64"/>
        <v>0.8831067341855451</v>
      </c>
      <c r="N151" s="11">
        <f t="shared" si="65"/>
        <v>0.9999329113120767</v>
      </c>
      <c r="O151" s="18">
        <f t="shared" si="66"/>
        <v>1053.7772337735985</v>
      </c>
    </row>
    <row r="152" spans="1:15" ht="15.75">
      <c r="A152" s="7" t="s">
        <v>367</v>
      </c>
      <c r="B152" s="8" t="s">
        <v>368</v>
      </c>
      <c r="C152" s="9" t="s">
        <v>369</v>
      </c>
      <c r="D152" s="16">
        <f t="shared" si="56"/>
        <v>66447.44647490932</v>
      </c>
      <c r="E152" s="3">
        <f t="shared" si="57"/>
        <v>0.8871566765528648</v>
      </c>
      <c r="F152" s="3">
        <f t="shared" si="57"/>
        <v>0.07231917199742624</v>
      </c>
      <c r="G152" s="3">
        <f t="shared" si="58"/>
        <v>0.8865249643263791</v>
      </c>
      <c r="H152" s="10">
        <f t="shared" si="59"/>
        <v>-0.016327070338725352</v>
      </c>
      <c r="I152">
        <f t="shared" si="60"/>
        <v>0.0026928417282476758</v>
      </c>
      <c r="J152">
        <f t="shared" si="61"/>
        <v>1.001345515657931</v>
      </c>
      <c r="K152" s="11">
        <f t="shared" si="62"/>
        <v>-0.01634903866751425</v>
      </c>
      <c r="L152">
        <f t="shared" si="63"/>
        <v>0.884247285155378</v>
      </c>
      <c r="M152">
        <f t="shared" si="64"/>
        <v>0.8855115554017955</v>
      </c>
      <c r="N152" s="11">
        <f t="shared" si="65"/>
        <v>0.9999455869731442</v>
      </c>
      <c r="O152" s="18">
        <f t="shared" si="66"/>
        <v>949.0232774326491</v>
      </c>
    </row>
    <row r="153" spans="1:15" ht="15.75">
      <c r="A153" s="7" t="s">
        <v>370</v>
      </c>
      <c r="B153" s="8" t="s">
        <v>371</v>
      </c>
      <c r="C153" s="9" t="s">
        <v>372</v>
      </c>
      <c r="D153" s="16">
        <f t="shared" si="56"/>
        <v>83957.5120882399</v>
      </c>
      <c r="E153" s="3">
        <f t="shared" si="57"/>
        <v>0.8780974481076522</v>
      </c>
      <c r="F153" s="3">
        <f t="shared" si="57"/>
        <v>0.07198562018482288</v>
      </c>
      <c r="G153" s="3">
        <f t="shared" si="58"/>
        <v>0.8819953501037727</v>
      </c>
      <c r="H153" s="10">
        <f t="shared" si="59"/>
        <v>-0.016660622151328713</v>
      </c>
      <c r="I153">
        <f t="shared" si="60"/>
        <v>0.0027227741583766194</v>
      </c>
      <c r="J153">
        <f t="shared" si="61"/>
        <v>1.0013604616512362</v>
      </c>
      <c r="K153" s="11">
        <f t="shared" si="62"/>
        <v>-0.016683288288851333</v>
      </c>
      <c r="L153">
        <f t="shared" si="63"/>
        <v>0.884247285155378</v>
      </c>
      <c r="M153">
        <f t="shared" si="64"/>
        <v>0.8764464952169364</v>
      </c>
      <c r="N153" s="11">
        <f t="shared" si="65"/>
        <v>0.9999131287582329</v>
      </c>
      <c r="O153" s="18">
        <f t="shared" si="66"/>
        <v>1199.1075280396083</v>
      </c>
    </row>
    <row r="154" spans="1:15" ht="15.75">
      <c r="A154" s="7" t="s">
        <v>373</v>
      </c>
      <c r="B154" s="8" t="s">
        <v>374</v>
      </c>
      <c r="C154" s="9" t="s">
        <v>375</v>
      </c>
      <c r="D154" s="16">
        <f t="shared" si="56"/>
        <v>46261.417251663</v>
      </c>
      <c r="E154" s="3">
        <f t="shared" si="57"/>
        <v>0.8813956355802404</v>
      </c>
      <c r="F154" s="3">
        <f t="shared" si="57"/>
        <v>0.07968979439133429</v>
      </c>
      <c r="G154" s="3">
        <f t="shared" si="58"/>
        <v>0.8836444438400668</v>
      </c>
      <c r="H154" s="10">
        <f t="shared" si="59"/>
        <v>-0.0089564479448173</v>
      </c>
      <c r="I154">
        <f t="shared" si="60"/>
        <v>0.0027118704018632687</v>
      </c>
      <c r="J154">
        <f t="shared" si="61"/>
        <v>1.0013550171651726</v>
      </c>
      <c r="K154" s="11">
        <f t="shared" si="62"/>
        <v>-0.008968584085521503</v>
      </c>
      <c r="L154">
        <f t="shared" si="63"/>
        <v>0.884247285155378</v>
      </c>
      <c r="M154">
        <f t="shared" si="64"/>
        <v>0.8797467431460915</v>
      </c>
      <c r="N154" s="11">
        <f t="shared" si="65"/>
        <v>0.9999736248807644</v>
      </c>
      <c r="O154" s="18">
        <f t="shared" si="66"/>
        <v>660.7200750058986</v>
      </c>
    </row>
    <row r="155" spans="1:15" ht="15.75">
      <c r="A155" s="7" t="s">
        <v>376</v>
      </c>
      <c r="B155" s="8" t="s">
        <v>377</v>
      </c>
      <c r="C155" s="9" t="s">
        <v>378</v>
      </c>
      <c r="D155" s="16">
        <f>($H$1/J155)*(ATAN(-N155/SQRT(1-N155^2))+2*ATAN(1))</f>
        <v>118284.47428612897</v>
      </c>
      <c r="E155" s="3">
        <f>+SIGN(VALUE(B155))*(VALUE(MID(B155,2,2))+VALUE(MID(B155,4,2))/60+VALUE(MID(B155,6,5))/3600)*$E$1</f>
        <v>0.8675493568477525</v>
      </c>
      <c r="F155" s="3">
        <f>+SIGN(VALUE(C155))*(VALUE(MID(C155,2,2))+VALUE(MID(C155,4,2))/60+VALUE(MID(C155,6,5))/3600)*$E$1</f>
        <v>0.09304544167853938</v>
      </c>
      <c r="G155" s="3">
        <f>($E$2+E155)/2</f>
        <v>0.8767213044738229</v>
      </c>
      <c r="H155" s="10">
        <f>F155-$E$3</f>
        <v>0.004399199342387791</v>
      </c>
      <c r="I155">
        <f>$F$1*COS(G155)^2</f>
        <v>0.0027576926460277868</v>
      </c>
      <c r="J155">
        <f t="shared" si="61"/>
        <v>1.001377897022911</v>
      </c>
      <c r="K155" s="11">
        <f>J155*H155</f>
        <v>0.004405260986064859</v>
      </c>
      <c r="L155">
        <f t="shared" si="63"/>
        <v>0.884247285155378</v>
      </c>
      <c r="M155">
        <f>ATAN($G$1*TAN(E155))</f>
        <v>0.8658922974141532</v>
      </c>
      <c r="N155" s="11">
        <f>SIN(L155)*SIN(M155)+COS(L155)*COS(M155)*COS(K155)</f>
        <v>0.9998275666259783</v>
      </c>
      <c r="O155" s="18">
        <f t="shared" si="66"/>
        <v>1689.3759717133394</v>
      </c>
    </row>
    <row r="156" spans="1:15" ht="15.75">
      <c r="A156" s="7" t="s">
        <v>379</v>
      </c>
      <c r="B156" s="8" t="s">
        <v>380</v>
      </c>
      <c r="C156" s="9" t="s">
        <v>381</v>
      </c>
      <c r="D156" s="16">
        <f t="shared" si="56"/>
        <v>50963.67921243578</v>
      </c>
      <c r="E156" s="3">
        <f t="shared" si="57"/>
        <v>0.8791582204419198</v>
      </c>
      <c r="F156" s="3">
        <f t="shared" si="57"/>
        <v>0.0818792129752249</v>
      </c>
      <c r="G156" s="3">
        <f t="shared" si="58"/>
        <v>0.8825257362709066</v>
      </c>
      <c r="H156" s="10">
        <f t="shared" si="59"/>
        <v>-0.006767029360926699</v>
      </c>
      <c r="I156">
        <f t="shared" si="60"/>
        <v>0.00271926648806782</v>
      </c>
      <c r="J156">
        <f t="shared" si="61"/>
        <v>1.0013587101973338</v>
      </c>
      <c r="K156" s="11">
        <f t="shared" si="62"/>
        <v>-0.0067762237927250476</v>
      </c>
      <c r="L156">
        <f t="shared" si="63"/>
        <v>0.884247285155378</v>
      </c>
      <c r="M156">
        <f t="shared" si="64"/>
        <v>0.8775079224012793</v>
      </c>
      <c r="N156" s="11">
        <f t="shared" si="65"/>
        <v>0.9999679903513726</v>
      </c>
      <c r="O156" s="18">
        <f t="shared" si="66"/>
        <v>727.879255592989</v>
      </c>
    </row>
    <row r="157" spans="1:15" ht="15.75">
      <c r="A157" s="7" t="s">
        <v>382</v>
      </c>
      <c r="B157" s="8" t="s">
        <v>383</v>
      </c>
      <c r="C157" s="9" t="s">
        <v>384</v>
      </c>
      <c r="D157" s="16">
        <f t="shared" si="56"/>
        <v>86242.6199882447</v>
      </c>
      <c r="E157" s="3">
        <f t="shared" si="57"/>
        <v>0.8724096140008754</v>
      </c>
      <c r="F157" s="3">
        <f t="shared" si="57"/>
        <v>0.086864067244393</v>
      </c>
      <c r="G157" s="3">
        <f t="shared" si="58"/>
        <v>0.8791514330503843</v>
      </c>
      <c r="H157" s="10">
        <f t="shared" si="59"/>
        <v>-0.0017821750917585977</v>
      </c>
      <c r="I157">
        <f t="shared" si="60"/>
        <v>0.0027415945159118284</v>
      </c>
      <c r="J157">
        <f t="shared" si="61"/>
        <v>1.0013698590011144</v>
      </c>
      <c r="K157" s="11">
        <f t="shared" si="62"/>
        <v>-0.001784616420349605</v>
      </c>
      <c r="L157">
        <f t="shared" si="63"/>
        <v>0.884247285155378</v>
      </c>
      <c r="M157">
        <f t="shared" si="64"/>
        <v>0.8707552767507987</v>
      </c>
      <c r="N157" s="11">
        <f t="shared" si="65"/>
        <v>0.9999083339335086</v>
      </c>
      <c r="O157" s="18">
        <f t="shared" si="66"/>
        <v>1231.744155985404</v>
      </c>
    </row>
    <row r="158" spans="1:15" ht="15.75">
      <c r="A158" s="7" t="s">
        <v>385</v>
      </c>
      <c r="B158" s="8" t="s">
        <v>386</v>
      </c>
      <c r="C158" s="9" t="s">
        <v>387</v>
      </c>
      <c r="D158" s="16">
        <f t="shared" si="56"/>
        <v>14930.554046139046</v>
      </c>
      <c r="E158" s="3">
        <f t="shared" si="57"/>
        <v>0.8882014500356558</v>
      </c>
      <c r="F158" s="3">
        <f t="shared" si="57"/>
        <v>0.08927650012159397</v>
      </c>
      <c r="G158" s="3">
        <f t="shared" si="58"/>
        <v>0.8870473510677745</v>
      </c>
      <c r="H158" s="10">
        <f t="shared" si="59"/>
        <v>0.000630257785442373</v>
      </c>
      <c r="I158">
        <f t="shared" si="60"/>
        <v>0.002689393237671604</v>
      </c>
      <c r="J158">
        <f t="shared" si="61"/>
        <v>1.001343793728044</v>
      </c>
      <c r="K158" s="11">
        <f t="shared" si="62"/>
        <v>0.0006311047219015014</v>
      </c>
      <c r="L158">
        <f t="shared" si="63"/>
        <v>0.884247285155378</v>
      </c>
      <c r="M158">
        <f t="shared" si="64"/>
        <v>0.8865570362460062</v>
      </c>
      <c r="N158" s="11">
        <f t="shared" si="65"/>
        <v>0.9999972527360508</v>
      </c>
      <c r="O158" s="18">
        <f t="shared" si="66"/>
        <v>213.2428571217193</v>
      </c>
    </row>
    <row r="159" spans="1:15" ht="15.75">
      <c r="A159" s="7" t="s">
        <v>388</v>
      </c>
      <c r="B159" s="8" t="s">
        <v>389</v>
      </c>
      <c r="C159" s="9" t="s">
        <v>390</v>
      </c>
      <c r="D159" s="16">
        <f t="shared" si="56"/>
        <v>91724.48857618614</v>
      </c>
      <c r="E159" s="3">
        <f t="shared" si="57"/>
        <v>0.8715068909266492</v>
      </c>
      <c r="F159" s="3">
        <f t="shared" si="57"/>
        <v>0.08802180231488253</v>
      </c>
      <c r="G159" s="3">
        <f t="shared" si="58"/>
        <v>0.8787000715132713</v>
      </c>
      <c r="H159" s="10">
        <f t="shared" si="59"/>
        <v>-0.0006244400212690598</v>
      </c>
      <c r="I159">
        <f t="shared" si="60"/>
        <v>0.00274458340205256</v>
      </c>
      <c r="J159">
        <f t="shared" si="61"/>
        <v>1.0013713513986968</v>
      </c>
      <c r="K159" s="11">
        <f t="shared" si="62"/>
        <v>-0.0006252963479656294</v>
      </c>
      <c r="L159">
        <f t="shared" si="63"/>
        <v>0.884247285155378</v>
      </c>
      <c r="M159">
        <f t="shared" si="64"/>
        <v>0.8698520362317829</v>
      </c>
      <c r="N159" s="11">
        <f t="shared" si="65"/>
        <v>0.9998963102721703</v>
      </c>
      <c r="O159" s="18">
        <f t="shared" si="66"/>
        <v>1310.0379230114659</v>
      </c>
    </row>
    <row r="160" spans="1:15" ht="15.75">
      <c r="A160" s="7" t="s">
        <v>391</v>
      </c>
      <c r="B160" s="8" t="s">
        <v>392</v>
      </c>
      <c r="C160" s="9" t="s">
        <v>393</v>
      </c>
      <c r="D160" s="16">
        <f t="shared" si="56"/>
        <v>59106.9316890781</v>
      </c>
      <c r="E160" s="3">
        <f t="shared" si="57"/>
        <v>0.8855587306599277</v>
      </c>
      <c r="F160" s="3">
        <f t="shared" si="57"/>
        <v>0.0740388061243217</v>
      </c>
      <c r="G160" s="3">
        <f t="shared" si="58"/>
        <v>0.8857259913799105</v>
      </c>
      <c r="H160" s="10">
        <f t="shared" si="59"/>
        <v>-0.014607436211829888</v>
      </c>
      <c r="I160">
        <f t="shared" si="60"/>
        <v>0.002698117506543994</v>
      </c>
      <c r="J160">
        <f t="shared" si="61"/>
        <v>1.001348149999062</v>
      </c>
      <c r="K160" s="11">
        <f t="shared" si="62"/>
        <v>-0.014627129226945165</v>
      </c>
      <c r="L160">
        <f t="shared" si="63"/>
        <v>0.884247285155378</v>
      </c>
      <c r="M160">
        <f t="shared" si="64"/>
        <v>0.8839125415328735</v>
      </c>
      <c r="N160" s="11">
        <f t="shared" si="65"/>
        <v>0.999956944738544</v>
      </c>
      <c r="O160" s="18">
        <f t="shared" si="66"/>
        <v>844.1837422862856</v>
      </c>
    </row>
    <row r="161" spans="1:15" ht="15.75">
      <c r="A161" s="7" t="s">
        <v>394</v>
      </c>
      <c r="B161" s="8" t="s">
        <v>395</v>
      </c>
      <c r="C161" s="9" t="s">
        <v>396</v>
      </c>
      <c r="D161" s="16">
        <f t="shared" si="56"/>
        <v>10012.193895585557</v>
      </c>
      <c r="E161" s="3">
        <f t="shared" si="57"/>
        <v>0.8843243950278229</v>
      </c>
      <c r="F161" s="3">
        <f t="shared" si="57"/>
        <v>0.08877083945219673</v>
      </c>
      <c r="G161" s="3">
        <f t="shared" si="58"/>
        <v>0.8851088235638581</v>
      </c>
      <c r="H161" s="10">
        <f t="shared" si="59"/>
        <v>0.0001245971160451359</v>
      </c>
      <c r="I161">
        <f t="shared" si="60"/>
        <v>0.0027021939638776026</v>
      </c>
      <c r="J161">
        <f t="shared" si="61"/>
        <v>1.0013501854815214</v>
      </c>
      <c r="K161" s="11">
        <f t="shared" si="62"/>
        <v>0.0001247653452622595</v>
      </c>
      <c r="L161">
        <f t="shared" si="63"/>
        <v>0.884247285155378</v>
      </c>
      <c r="M161">
        <f t="shared" si="64"/>
        <v>0.8826773924621762</v>
      </c>
      <c r="N161" s="11">
        <f t="shared" si="65"/>
        <v>0.9999987645854946</v>
      </c>
      <c r="O161" s="18">
        <f t="shared" si="66"/>
        <v>142.99729439065302</v>
      </c>
    </row>
    <row r="162" spans="1:15" ht="15.75">
      <c r="A162" s="7" t="s">
        <v>397</v>
      </c>
      <c r="B162" s="8" t="s">
        <v>398</v>
      </c>
      <c r="C162" s="9" t="s">
        <v>399</v>
      </c>
      <c r="D162" s="16">
        <f>($H$1/J162)*(ATAN(-N162/SQRT(1-N162^2))+2*ATAN(1))</f>
        <v>101853.08398966766</v>
      </c>
      <c r="E162" s="3">
        <f>+SIGN(VALUE(B162))*(VALUE(MID(B162,2,2))+VALUE(MID(B162,4,2))/60+VALUE(MID(B162,6,5))/3600)*$E$1</f>
        <v>0.8809898465291517</v>
      </c>
      <c r="F162" s="3">
        <f>+SIGN(VALUE(C162))*(VALUE(MID(C162,2,2))+VALUE(MID(C162,4,2))/60+VALUE(MID(C162,6,5))/3600)*$E$1</f>
        <v>0.06473959490695998</v>
      </c>
      <c r="G162" s="3">
        <f>($E$2+E162)/2</f>
        <v>0.8834415493145225</v>
      </c>
      <c r="H162" s="10">
        <f>F162-$E$3</f>
        <v>-0.023906647429191616</v>
      </c>
      <c r="I162">
        <f>$F$1*COS(G162)^2</f>
        <v>0.002713211550476223</v>
      </c>
      <c r="J162">
        <f t="shared" si="61"/>
        <v>1.0013556868318452</v>
      </c>
      <c r="K162" s="11">
        <f>J162*H162</f>
        <v>-0.023939057356304937</v>
      </c>
      <c r="L162">
        <f t="shared" si="63"/>
        <v>0.884247285155378</v>
      </c>
      <c r="M162">
        <f>ATAN($G$1*TAN(E162))</f>
        <v>0.8793406967127838</v>
      </c>
      <c r="N162" s="11">
        <f>SIN(L162)*SIN(M162)+COS(L162)*COS(M162)*COS(K162)</f>
        <v>0.9998721507551547</v>
      </c>
      <c r="O162" s="18">
        <f t="shared" si="66"/>
        <v>1454.697700399919</v>
      </c>
    </row>
    <row r="163" spans="1:15" ht="15.75">
      <c r="A163" s="7" t="s">
        <v>400</v>
      </c>
      <c r="B163" s="8" t="s">
        <v>401</v>
      </c>
      <c r="C163" s="9" t="s">
        <v>402</v>
      </c>
      <c r="D163" s="16">
        <f t="shared" si="56"/>
        <v>95633.58690530006</v>
      </c>
      <c r="E163" s="3">
        <f t="shared" si="57"/>
        <v>0.880248081597054</v>
      </c>
      <c r="F163" s="3">
        <f t="shared" si="57"/>
        <v>0.06680441637480543</v>
      </c>
      <c r="G163" s="3">
        <f t="shared" si="58"/>
        <v>0.8830706668484737</v>
      </c>
      <c r="H163" s="10">
        <f t="shared" si="59"/>
        <v>-0.021841825961346165</v>
      </c>
      <c r="I163">
        <f t="shared" si="60"/>
        <v>0.0027156633917264344</v>
      </c>
      <c r="J163">
        <f t="shared" si="61"/>
        <v>1.0013569110920075</v>
      </c>
      <c r="K163" s="11">
        <f t="shared" si="62"/>
        <v>-0.021871463377262812</v>
      </c>
      <c r="L163">
        <f t="shared" si="63"/>
        <v>0.884247285155378</v>
      </c>
      <c r="M163">
        <f t="shared" si="64"/>
        <v>0.8785984641074092</v>
      </c>
      <c r="N163" s="11">
        <f t="shared" si="65"/>
        <v>0.9998872873013822</v>
      </c>
      <c r="O163" s="18">
        <f t="shared" si="66"/>
        <v>1365.8688917681513</v>
      </c>
    </row>
    <row r="164" spans="1:15" ht="15.75">
      <c r="A164" s="7" t="s">
        <v>403</v>
      </c>
      <c r="B164" s="8" t="s">
        <v>404</v>
      </c>
      <c r="C164" s="9" t="s">
        <v>405</v>
      </c>
      <c r="D164" s="16">
        <f t="shared" si="56"/>
        <v>91135.98899187856</v>
      </c>
      <c r="E164" s="3">
        <f t="shared" si="57"/>
        <v>0.8716731820192699</v>
      </c>
      <c r="F164" s="3">
        <f t="shared" si="57"/>
        <v>0.08629295672804599</v>
      </c>
      <c r="G164" s="3">
        <f t="shared" si="58"/>
        <v>0.8787832170595816</v>
      </c>
      <c r="H164" s="10">
        <f t="shared" si="59"/>
        <v>-0.002353285608105604</v>
      </c>
      <c r="I164">
        <f t="shared" si="60"/>
        <v>0.0027440327794117326</v>
      </c>
      <c r="J164">
        <f t="shared" si="61"/>
        <v>1.0013710764643702</v>
      </c>
      <c r="K164" s="11">
        <f t="shared" si="62"/>
        <v>-0.002356512142616819</v>
      </c>
      <c r="L164">
        <f t="shared" si="63"/>
        <v>0.884247285155378</v>
      </c>
      <c r="M164">
        <f t="shared" si="64"/>
        <v>0.8700184222375682</v>
      </c>
      <c r="N164" s="11">
        <f t="shared" si="65"/>
        <v>0.9998976365733101</v>
      </c>
      <c r="O164" s="18">
        <f t="shared" si="66"/>
        <v>1301.632787315571</v>
      </c>
    </row>
    <row r="165" spans="1:15" ht="15.75">
      <c r="A165" s="7" t="s">
        <v>406</v>
      </c>
      <c r="B165" s="8" t="s">
        <v>407</v>
      </c>
      <c r="C165" s="9" t="s">
        <v>408</v>
      </c>
      <c r="D165" s="16">
        <f>($H$1/J165)*(ATAN(-N165/SQRT(1-N165^2))+2*ATAN(1))</f>
        <v>49696.91881693057</v>
      </c>
      <c r="E165" s="3">
        <f>+SIGN(VALUE(B165))*(VALUE(MID(B165,2,2))+VALUE(MID(B165,4,2))/60+VALUE(MID(B165,6,5))/3600)*$E$1</f>
        <v>0.8806882924195015</v>
      </c>
      <c r="F165" s="3">
        <f>+SIGN(VALUE(C165))*(VALUE(MID(C165,2,2))+VALUE(MID(C165,4,2))/60+VALUE(MID(C165,6,5))/3600)*$E$1</f>
        <v>0.0795225336713515</v>
      </c>
      <c r="G165" s="3">
        <f>($E$2+E165)/2</f>
        <v>0.8832907722596974</v>
      </c>
      <c r="H165" s="10">
        <f>F165-$E$3</f>
        <v>-0.009123708664800098</v>
      </c>
      <c r="I165">
        <f>$F$1*COS(G165)^2</f>
        <v>0.0027142082685820417</v>
      </c>
      <c r="J165">
        <f t="shared" si="61"/>
        <v>1.0013561845160701</v>
      </c>
      <c r="K165" s="11">
        <f>J165*H165</f>
        <v>-0.009136082097220435</v>
      </c>
      <c r="L165">
        <f t="shared" si="63"/>
        <v>0.884247285155378</v>
      </c>
      <c r="M165">
        <f>ATAN($G$1*TAN(E165))</f>
        <v>0.8790389520388212</v>
      </c>
      <c r="N165" s="11">
        <f>SIN(L165)*SIN(M165)+COS(L165)*COS(M165)*COS(K165)</f>
        <v>0.9999695619931741</v>
      </c>
      <c r="O165" s="18">
        <f t="shared" si="66"/>
        <v>709.7869861975325</v>
      </c>
    </row>
    <row r="166" spans="1:15" ht="15.75">
      <c r="A166" s="7" t="s">
        <v>409</v>
      </c>
      <c r="B166" s="8" t="s">
        <v>410</v>
      </c>
      <c r="C166" s="9" t="s">
        <v>411</v>
      </c>
      <c r="D166" s="16">
        <f t="shared" si="56"/>
        <v>96174.16136985697</v>
      </c>
      <c r="E166" s="3">
        <f t="shared" si="57"/>
        <v>0.8721216346742963</v>
      </c>
      <c r="F166" s="3">
        <f t="shared" si="57"/>
        <v>0.07900232859152098</v>
      </c>
      <c r="G166" s="3">
        <f t="shared" si="58"/>
        <v>0.8790074433870948</v>
      </c>
      <c r="H166" s="10">
        <f t="shared" si="59"/>
        <v>-0.009643913744630611</v>
      </c>
      <c r="I166">
        <f t="shared" si="60"/>
        <v>0.0027425479504193484</v>
      </c>
      <c r="J166">
        <f t="shared" si="61"/>
        <v>1.001370335066113</v>
      </c>
      <c r="K166" s="11">
        <f t="shared" si="62"/>
        <v>-0.009657129137809447</v>
      </c>
      <c r="L166">
        <f t="shared" si="63"/>
        <v>0.884247285155378</v>
      </c>
      <c r="M166">
        <f t="shared" si="64"/>
        <v>0.8704671317668864</v>
      </c>
      <c r="N166" s="11">
        <f t="shared" si="65"/>
        <v>0.9998860064378098</v>
      </c>
      <c r="O166" s="18">
        <f t="shared" si="66"/>
        <v>1373.5895458679881</v>
      </c>
    </row>
    <row r="167" spans="1:15" ht="15.75">
      <c r="A167" s="7" t="s">
        <v>412</v>
      </c>
      <c r="B167" s="8" t="s">
        <v>413</v>
      </c>
      <c r="C167" s="9" t="s">
        <v>414</v>
      </c>
      <c r="D167" s="16">
        <f>($H$1/J167)*(ATAN(-N167/SQRT(1-N167^2))+2*ATAN(1))</f>
        <v>67824.70742350916</v>
      </c>
      <c r="E167" s="3">
        <f>+SIGN(VALUE(B167))*(VALUE(MID(B167,2,2))+VALUE(MID(B167,4,2))/60+VALUE(MID(B167,6,5))/3600)*$E$1</f>
        <v>0.8861952910232246</v>
      </c>
      <c r="F167" s="3">
        <f>+SIGN(VALUE(C167))*(VALUE(MID(C167,2,2))+VALUE(MID(C167,4,2))/60+VALUE(MID(C167,6,5))/3600)*$E$1</f>
        <v>0.07187362822448658</v>
      </c>
      <c r="G167" s="3">
        <f>($E$2+E167)/2</f>
        <v>0.886044271561559</v>
      </c>
      <c r="H167" s="10">
        <f>F167-$E$3</f>
        <v>-0.016772614111665016</v>
      </c>
      <c r="I167">
        <f>$F$1*COS(G167)^2</f>
        <v>0.0026960156325294463</v>
      </c>
      <c r="J167">
        <f t="shared" si="61"/>
        <v>1.001347100476418</v>
      </c>
      <c r="K167" s="11">
        <f>J167*H167</f>
        <v>-0.016795208508125617</v>
      </c>
      <c r="L167">
        <f t="shared" si="63"/>
        <v>0.884247285155378</v>
      </c>
      <c r="M167">
        <f>ATAN($G$1*TAN(E167))</f>
        <v>0.8845495253205635</v>
      </c>
      <c r="N167" s="11">
        <f>SIN(L167)*SIN(M167)+COS(L167)*COS(M167)*COS(K167)</f>
        <v>0.9999433077934126</v>
      </c>
      <c r="O167" s="18">
        <f t="shared" si="66"/>
        <v>968.6937503952748</v>
      </c>
    </row>
    <row r="168" spans="1:15" ht="15.75">
      <c r="A168" s="7" t="s">
        <v>415</v>
      </c>
      <c r="B168" s="8" t="s">
        <v>416</v>
      </c>
      <c r="C168" s="9" t="s">
        <v>417</v>
      </c>
      <c r="D168" s="16">
        <f t="shared" si="56"/>
        <v>101612.58967629207</v>
      </c>
      <c r="E168" s="3">
        <f t="shared" si="57"/>
        <v>0.8717468736987986</v>
      </c>
      <c r="F168" s="3">
        <f t="shared" si="57"/>
        <v>0.07715276439808817</v>
      </c>
      <c r="G168" s="3">
        <f t="shared" si="58"/>
        <v>0.8788200628993459</v>
      </c>
      <c r="H168" s="10">
        <f t="shared" si="59"/>
        <v>-0.01149347793806342</v>
      </c>
      <c r="I168">
        <f t="shared" si="60"/>
        <v>0.002743788777242744</v>
      </c>
      <c r="J168">
        <f t="shared" si="61"/>
        <v>1.0013709546303222</v>
      </c>
      <c r="K168" s="11">
        <f t="shared" si="62"/>
        <v>-0.011509234974861116</v>
      </c>
      <c r="L168">
        <f t="shared" si="63"/>
        <v>0.884247285155378</v>
      </c>
      <c r="M168">
        <f t="shared" si="64"/>
        <v>0.87009215603632</v>
      </c>
      <c r="N168" s="11">
        <f t="shared" si="65"/>
        <v>0.9998727499016429</v>
      </c>
      <c r="O168" s="18">
        <f aca="true" t="shared" si="67" ref="O168:O199">D168/(HOUR($Q$2)*60+MINUTE($Q$2)+SECOND($Q$2)/60)</f>
        <v>1451.2628851648476</v>
      </c>
    </row>
    <row r="169" spans="1:15" ht="15.75">
      <c r="A169" s="7" t="s">
        <v>418</v>
      </c>
      <c r="B169" s="8" t="s">
        <v>419</v>
      </c>
      <c r="C169" s="9" t="s">
        <v>420</v>
      </c>
      <c r="D169" s="16">
        <f t="shared" si="56"/>
        <v>87553.43850398544</v>
      </c>
      <c r="E169" s="3">
        <f t="shared" si="57"/>
        <v>0.8854903719308914</v>
      </c>
      <c r="F169" s="3">
        <f t="shared" si="57"/>
        <v>0.06700464442510366</v>
      </c>
      <c r="G169" s="3">
        <f t="shared" si="58"/>
        <v>0.8856918120153924</v>
      </c>
      <c r="H169" s="10">
        <f t="shared" si="59"/>
        <v>-0.02164159791104793</v>
      </c>
      <c r="I169">
        <f t="shared" si="60"/>
        <v>0.0026983432380770366</v>
      </c>
      <c r="J169">
        <f t="shared" si="61"/>
        <v>1.001348262712867</v>
      </c>
      <c r="K169" s="11">
        <f t="shared" si="62"/>
        <v>-0.021670776470558255</v>
      </c>
      <c r="L169">
        <f t="shared" si="63"/>
        <v>0.884247285155378</v>
      </c>
      <c r="M169">
        <f t="shared" si="64"/>
        <v>0.8838441374920788</v>
      </c>
      <c r="N169" s="11">
        <f t="shared" si="65"/>
        <v>0.9999055303752136</v>
      </c>
      <c r="O169" s="18">
        <f t="shared" si="67"/>
        <v>1250.465677276631</v>
      </c>
    </row>
    <row r="170" spans="1:15" ht="15.75">
      <c r="A170" s="7" t="s">
        <v>421</v>
      </c>
      <c r="B170" s="8" t="s">
        <v>422</v>
      </c>
      <c r="C170" s="9" t="s">
        <v>423</v>
      </c>
      <c r="D170" s="16">
        <f>($H$1/J170)*(ATAN(-N170/SQRT(1-N170^2))+2*ATAN(1))</f>
        <v>153004.6726249459</v>
      </c>
      <c r="E170" s="3">
        <f>+SIGN(VALUE(B170))*(VALUE(MID(B170,2,2))+VALUE(MID(B170,4,2))/60+VALUE(MID(B170,6,5))/3600)*$E$1</f>
        <v>0.8850651903325584</v>
      </c>
      <c r="F170" s="3">
        <f>+SIGN(VALUE(C170))*(VALUE(MID(C170,2,2))+VALUE(MID(C170,4,2))/60+VALUE(MID(C170,6,5))/3600)*$E$1</f>
        <v>0.05084144111059331</v>
      </c>
      <c r="G170" s="3">
        <f>($E$2+E170)/2</f>
        <v>0.8854792212162259</v>
      </c>
      <c r="H170" s="10">
        <f>F170-$E$3</f>
        <v>-0.03780480122555828</v>
      </c>
      <c r="I170">
        <f>$F$1*COS(G170)^2</f>
        <v>0.002699747326597954</v>
      </c>
      <c r="J170">
        <f t="shared" si="61"/>
        <v>1.0013489638116164</v>
      </c>
      <c r="K170" s="11">
        <f>J170*H170</f>
        <v>-0.037855798534316906</v>
      </c>
      <c r="L170">
        <f t="shared" si="63"/>
        <v>0.884247285155378</v>
      </c>
      <c r="M170">
        <f>ATAN($G$1*TAN(E170))</f>
        <v>0.8834186747526613</v>
      </c>
      <c r="N170" s="11">
        <f>SIN(L170)*SIN(M170)+COS(L170)*COS(M170)*COS(K170)</f>
        <v>0.9997115027168928</v>
      </c>
      <c r="O170" s="18">
        <f t="shared" si="67"/>
        <v>2185.2607373236738</v>
      </c>
    </row>
    <row r="171" spans="1:15" ht="15.75">
      <c r="A171" s="7" t="s">
        <v>424</v>
      </c>
      <c r="B171" s="8" t="s">
        <v>425</v>
      </c>
      <c r="C171" s="9" t="s">
        <v>426</v>
      </c>
      <c r="D171" s="16">
        <f t="shared" si="56"/>
        <v>48405.03960377988</v>
      </c>
      <c r="E171" s="3">
        <f t="shared" si="57"/>
        <v>0.8886057846457011</v>
      </c>
      <c r="F171" s="3">
        <f t="shared" si="57"/>
        <v>0.0774446222341161</v>
      </c>
      <c r="G171" s="3">
        <f t="shared" si="58"/>
        <v>0.8872495183727972</v>
      </c>
      <c r="H171" s="10">
        <f t="shared" si="59"/>
        <v>-0.011201620102035487</v>
      </c>
      <c r="I171">
        <f t="shared" si="60"/>
        <v>0.0026880588469272173</v>
      </c>
      <c r="J171">
        <f t="shared" si="61"/>
        <v>1.00134312742782</v>
      </c>
      <c r="K171" s="11">
        <f t="shared" si="62"/>
        <v>-0.01121666530523055</v>
      </c>
      <c r="L171">
        <f t="shared" si="63"/>
        <v>0.884247285155378</v>
      </c>
      <c r="M171">
        <f t="shared" si="64"/>
        <v>0.8869616465389843</v>
      </c>
      <c r="N171" s="11">
        <f t="shared" si="65"/>
        <v>0.9999711246518146</v>
      </c>
      <c r="O171" s="18">
        <f t="shared" si="67"/>
        <v>691.3359619678155</v>
      </c>
    </row>
    <row r="172" spans="1:15" ht="15.75">
      <c r="A172" s="7" t="s">
        <v>427</v>
      </c>
      <c r="B172" s="8" t="s">
        <v>428</v>
      </c>
      <c r="C172" s="9" t="s">
        <v>429</v>
      </c>
      <c r="D172" s="16">
        <f t="shared" si="56"/>
        <v>66101.961996748</v>
      </c>
      <c r="E172" s="3">
        <f t="shared" si="57"/>
        <v>0.8814586613587846</v>
      </c>
      <c r="F172" s="3">
        <f t="shared" si="57"/>
        <v>0.0739059671756977</v>
      </c>
      <c r="G172" s="3">
        <f t="shared" si="58"/>
        <v>0.883675956729339</v>
      </c>
      <c r="H172" s="10">
        <f t="shared" si="59"/>
        <v>-0.014740275160453897</v>
      </c>
      <c r="I172">
        <f t="shared" si="60"/>
        <v>0.0027116621089250358</v>
      </c>
      <c r="J172">
        <f t="shared" si="61"/>
        <v>1.0013549131596273</v>
      </c>
      <c r="K172" s="11">
        <f t="shared" si="62"/>
        <v>-0.014760246953245324</v>
      </c>
      <c r="L172">
        <f t="shared" si="63"/>
        <v>0.884247285155378</v>
      </c>
      <c r="M172">
        <f t="shared" si="64"/>
        <v>0.8798098089979068</v>
      </c>
      <c r="N172" s="11">
        <f t="shared" si="65"/>
        <v>0.9999461503126827</v>
      </c>
      <c r="O172" s="18">
        <f t="shared" si="67"/>
        <v>944.0889597250368</v>
      </c>
    </row>
    <row r="173" spans="1:15" ht="15.75">
      <c r="A173" s="7" t="s">
        <v>430</v>
      </c>
      <c r="B173" s="8" t="s">
        <v>431</v>
      </c>
      <c r="C173" s="9" t="s">
        <v>432</v>
      </c>
      <c r="D173" s="16">
        <f t="shared" si="56"/>
        <v>83559.50502863743</v>
      </c>
      <c r="E173" s="3">
        <f t="shared" si="57"/>
        <v>0.8743343243148801</v>
      </c>
      <c r="F173" s="3">
        <f t="shared" si="57"/>
        <v>0.07896063461494557</v>
      </c>
      <c r="G173" s="3">
        <f t="shared" si="58"/>
        <v>0.8801137882073867</v>
      </c>
      <c r="H173" s="10">
        <f t="shared" si="59"/>
        <v>-0.009685607721206024</v>
      </c>
      <c r="I173">
        <f t="shared" si="60"/>
        <v>0.002735223576208127</v>
      </c>
      <c r="J173">
        <f t="shared" si="61"/>
        <v>1.001366677883885</v>
      </c>
      <c r="K173" s="11">
        <f t="shared" si="62"/>
        <v>-0.009698844827070582</v>
      </c>
      <c r="L173">
        <f t="shared" si="63"/>
        <v>0.884247285155378</v>
      </c>
      <c r="M173">
        <f t="shared" si="64"/>
        <v>0.8726811083363828</v>
      </c>
      <c r="N173" s="11">
        <f t="shared" si="65"/>
        <v>0.9999139493654816</v>
      </c>
      <c r="O173" s="18">
        <f t="shared" si="67"/>
        <v>1193.4230663456906</v>
      </c>
    </row>
    <row r="174" spans="1:15" ht="15.75">
      <c r="A174" s="7" t="s">
        <v>433</v>
      </c>
      <c r="B174" s="8" t="s">
        <v>434</v>
      </c>
      <c r="C174" s="9" t="s">
        <v>435</v>
      </c>
      <c r="D174" s="16">
        <f t="shared" si="56"/>
        <v>64656.40668362157</v>
      </c>
      <c r="E174" s="3">
        <f t="shared" si="57"/>
        <v>0.8760888650268155</v>
      </c>
      <c r="F174" s="3">
        <f t="shared" si="57"/>
        <v>0.09272885834477487</v>
      </c>
      <c r="G174" s="3">
        <f t="shared" si="58"/>
        <v>0.8809910585633545</v>
      </c>
      <c r="H174" s="10">
        <f t="shared" si="59"/>
        <v>0.00408261600862328</v>
      </c>
      <c r="I174">
        <f t="shared" si="60"/>
        <v>0.0027294179584701345</v>
      </c>
      <c r="J174">
        <f t="shared" si="61"/>
        <v>1.0013637790326102</v>
      </c>
      <c r="K174" s="11">
        <f t="shared" si="62"/>
        <v>0.0040881837947340394</v>
      </c>
      <c r="L174">
        <f t="shared" si="63"/>
        <v>0.884247285155378</v>
      </c>
      <c r="M174">
        <f t="shared" si="64"/>
        <v>0.874436692548404</v>
      </c>
      <c r="N174" s="11">
        <f t="shared" si="65"/>
        <v>0.9999484788588076</v>
      </c>
      <c r="O174" s="18">
        <f t="shared" si="67"/>
        <v>923.443085221922</v>
      </c>
    </row>
    <row r="175" spans="1:15" ht="15.75">
      <c r="A175" s="7" t="s">
        <v>436</v>
      </c>
      <c r="B175" s="8" t="s">
        <v>437</v>
      </c>
      <c r="C175" s="9" t="s">
        <v>438</v>
      </c>
      <c r="D175" s="16">
        <f t="shared" si="56"/>
        <v>52082.7903858822</v>
      </c>
      <c r="E175" s="3">
        <f t="shared" si="57"/>
        <v>0.8909096192583335</v>
      </c>
      <c r="F175" s="3">
        <f t="shared" si="57"/>
        <v>0.07844576248560726</v>
      </c>
      <c r="G175" s="3">
        <f t="shared" si="58"/>
        <v>0.8884014356791134</v>
      </c>
      <c r="H175" s="10">
        <f t="shared" si="59"/>
        <v>-0.010200479850544328</v>
      </c>
      <c r="I175">
        <f t="shared" si="60"/>
        <v>0.0026804578327715733</v>
      </c>
      <c r="J175">
        <f t="shared" si="61"/>
        <v>1.0013393320112676</v>
      </c>
      <c r="K175" s="11">
        <f t="shared" si="62"/>
        <v>-0.010214141679738453</v>
      </c>
      <c r="L175">
        <f t="shared" si="63"/>
        <v>0.884247285155378</v>
      </c>
      <c r="M175">
        <f t="shared" si="64"/>
        <v>0.889267072481203</v>
      </c>
      <c r="N175" s="11">
        <f t="shared" si="65"/>
        <v>0.9999665704187781</v>
      </c>
      <c r="O175" s="18">
        <f t="shared" si="67"/>
        <v>743.8627524762991</v>
      </c>
    </row>
    <row r="176" spans="1:15" ht="15.75">
      <c r="A176" s="7" t="s">
        <v>439</v>
      </c>
      <c r="B176" s="8" t="s">
        <v>440</v>
      </c>
      <c r="C176" s="9" t="s">
        <v>441</v>
      </c>
      <c r="D176" s="16">
        <f>($H$1/J176)*(ATAN(-N176/SQRT(1-N176^2))+2*ATAN(1))</f>
        <v>51803.060081625255</v>
      </c>
      <c r="E176" s="3">
        <f>+SIGN(VALUE(B176))*(VALUE(MID(B176,2,2))+VALUE(MID(B176,4,2))/60+VALUE(MID(B176,6,5))/3600)*$E$1</f>
        <v>0.8902846944233834</v>
      </c>
      <c r="F176" s="3">
        <f>+SIGN(VALUE(C176))*(VALUE(MID(C176,2,2))+VALUE(MID(C176,4,2))/60+VALUE(MID(C176,6,5))/3600)*$E$1</f>
        <v>0.07783538206109036</v>
      </c>
      <c r="G176" s="3">
        <f>($E$2+E176)/2</f>
        <v>0.8880889732616384</v>
      </c>
      <c r="H176" s="10">
        <f>F176-$E$3</f>
        <v>-0.01081086027506123</v>
      </c>
      <c r="I176">
        <f>$F$1*COS(G176)^2</f>
        <v>0.002682519279942392</v>
      </c>
      <c r="J176">
        <f t="shared" si="61"/>
        <v>1.0013403613556893</v>
      </c>
      <c r="K176" s="11">
        <f>J176*H176</f>
        <v>-0.010825350734395677</v>
      </c>
      <c r="L176">
        <f t="shared" si="63"/>
        <v>0.884247285155378</v>
      </c>
      <c r="M176">
        <f>ATAN($G$1*TAN(E176))</f>
        <v>0.8886417125397053</v>
      </c>
      <c r="N176" s="11">
        <f>SIN(L176)*SIN(M176)+COS(L176)*COS(M176)*COS(K176)</f>
        <v>0.9999669284768844</v>
      </c>
      <c r="O176" s="18">
        <f t="shared" si="67"/>
        <v>739.8675565097633</v>
      </c>
    </row>
    <row r="177" spans="1:15" ht="15.75">
      <c r="A177" s="7" t="s">
        <v>442</v>
      </c>
      <c r="B177" s="8" t="s">
        <v>443</v>
      </c>
      <c r="C177" s="9" t="s">
        <v>444</v>
      </c>
      <c r="D177" s="16">
        <f t="shared" si="56"/>
        <v>60636.21379246685</v>
      </c>
      <c r="E177" s="3">
        <f t="shared" si="57"/>
        <v>0.8893829409765197</v>
      </c>
      <c r="F177" s="3">
        <f t="shared" si="57"/>
        <v>0.07466373095927188</v>
      </c>
      <c r="G177" s="3">
        <f t="shared" si="58"/>
        <v>0.8876380965382065</v>
      </c>
      <c r="H177" s="10">
        <f t="shared" si="59"/>
        <v>-0.013982511376879711</v>
      </c>
      <c r="I177">
        <f t="shared" si="60"/>
        <v>0.002685494377870093</v>
      </c>
      <c r="J177">
        <f t="shared" si="61"/>
        <v>1.001341846912367</v>
      </c>
      <c r="K177" s="11">
        <f t="shared" si="62"/>
        <v>-0.014001273766597913</v>
      </c>
      <c r="L177">
        <f t="shared" si="63"/>
        <v>0.884247285155378</v>
      </c>
      <c r="M177">
        <f t="shared" si="64"/>
        <v>0.887739335771839</v>
      </c>
      <c r="N177" s="11">
        <f t="shared" si="65"/>
        <v>0.9999546885541062</v>
      </c>
      <c r="O177" s="18">
        <f t="shared" si="67"/>
        <v>866.0254290759369</v>
      </c>
    </row>
    <row r="178" spans="1:15" ht="15.75">
      <c r="A178" s="7" t="s">
        <v>445</v>
      </c>
      <c r="B178" s="8" t="s">
        <v>446</v>
      </c>
      <c r="C178" s="9" t="s">
        <v>447</v>
      </c>
      <c r="D178" s="16">
        <f>($H$1/J178)*(ATAN(-N178/SQRT(1-N178^2))+2*ATAN(1))</f>
        <v>64057.05846375249</v>
      </c>
      <c r="E178" s="3">
        <f>+SIGN(VALUE(B178))*(VALUE(MID(B178,2,2))+VALUE(MID(B178,4,2))/60+VALUE(MID(B178,6,5))/3600)*$E$1</f>
        <v>0.8893194303842944</v>
      </c>
      <c r="F178" s="3">
        <f>+SIGN(VALUE(C178))*(VALUE(MID(C178,2,2))+VALUE(MID(C178,4,2))/60+VALUE(MID(C178,6,5))/3600)*$E$1</f>
        <v>0.07371979872215163</v>
      </c>
      <c r="G178" s="3">
        <f>($E$2+E178)/2</f>
        <v>0.8876063412420938</v>
      </c>
      <c r="H178" s="10">
        <f>F178-$E$3</f>
        <v>-0.01492644361399996</v>
      </c>
      <c r="I178">
        <f>$F$1*COS(G178)^2</f>
        <v>0.0026857039353392234</v>
      </c>
      <c r="J178">
        <f t="shared" si="61"/>
        <v>1.0013419515506874</v>
      </c>
      <c r="K178" s="11">
        <f>J178*H178</f>
        <v>-0.014946474178154015</v>
      </c>
      <c r="L178">
        <f t="shared" si="63"/>
        <v>0.884247285155378</v>
      </c>
      <c r="M178">
        <f>ATAN($G$1*TAN(E178))</f>
        <v>0.8876757814807544</v>
      </c>
      <c r="N178" s="11">
        <f>SIN(L178)*SIN(M178)+COS(L178)*COS(M178)*COS(K178)</f>
        <v>0.9999494318036699</v>
      </c>
      <c r="O178" s="18">
        <f t="shared" si="67"/>
        <v>914.8830059093428</v>
      </c>
    </row>
    <row r="179" spans="1:15" ht="15.75">
      <c r="A179" s="7" t="s">
        <v>448</v>
      </c>
      <c r="B179" s="8" t="s">
        <v>449</v>
      </c>
      <c r="C179" s="9" t="s">
        <v>450</v>
      </c>
      <c r="D179" s="16">
        <f>($H$1/J179)*(ATAN(-N179/SQRT(1-N179^2))+2*ATAN(1))</f>
        <v>56443.49129022127</v>
      </c>
      <c r="E179" s="3">
        <f>+SIGN(VALUE(B179))*(VALUE(MID(B179,2,2))+VALUE(MID(B179,4,2))/60+VALUE(MID(B179,6,5))/3600)*$E$1</f>
        <v>0.8889756974843877</v>
      </c>
      <c r="F179" s="3">
        <f>+SIGN(VALUE(C179))*(VALUE(MID(C179,2,2))+VALUE(MID(C179,4,2))/60+VALUE(MID(C179,6,5))/3600)*$E$1</f>
        <v>0.07553348670318236</v>
      </c>
      <c r="G179" s="3">
        <f>($E$2+E179)/2</f>
        <v>0.8874344747921405</v>
      </c>
      <c r="H179" s="10">
        <f>F179-$E$3</f>
        <v>-0.013112755632969236</v>
      </c>
      <c r="I179">
        <f>$F$1*COS(G179)^2</f>
        <v>0.0026868381530087857</v>
      </c>
      <c r="J179">
        <f t="shared" si="61"/>
        <v>1.0013425178993494</v>
      </c>
      <c r="K179" s="11">
        <f>J179*H179</f>
        <v>-0.013130359742116291</v>
      </c>
      <c r="L179">
        <f t="shared" si="63"/>
        <v>0.884247285155378</v>
      </c>
      <c r="M179">
        <f>ATAN($G$1*TAN(E179))</f>
        <v>0.8873318125339396</v>
      </c>
      <c r="N179" s="11">
        <f>SIN(L179)*SIN(M179)+COS(L179)*COS(M179)*COS(K179)</f>
        <v>0.9999607379901483</v>
      </c>
      <c r="O179" s="18">
        <f t="shared" si="67"/>
        <v>806.1436508958049</v>
      </c>
    </row>
    <row r="180" spans="1:15" ht="15.75">
      <c r="A180" s="7" t="s">
        <v>451</v>
      </c>
      <c r="B180" s="8" t="s">
        <v>452</v>
      </c>
      <c r="C180" s="9" t="s">
        <v>453</v>
      </c>
      <c r="D180" s="16">
        <f t="shared" si="56"/>
        <v>58874.56421322449</v>
      </c>
      <c r="E180" s="3">
        <f t="shared" si="57"/>
        <v>0.8779864257746781</v>
      </c>
      <c r="F180" s="3">
        <f t="shared" si="57"/>
        <v>0.08115296208092282</v>
      </c>
      <c r="G180" s="3">
        <f t="shared" si="58"/>
        <v>0.8819398389372857</v>
      </c>
      <c r="H180" s="10">
        <f t="shared" si="59"/>
        <v>-0.007493280255228774</v>
      </c>
      <c r="I180">
        <f t="shared" si="60"/>
        <v>0.002723141319587723</v>
      </c>
      <c r="J180">
        <f t="shared" si="61"/>
        <v>1.0013606449824097</v>
      </c>
      <c r="K180" s="11">
        <f t="shared" si="62"/>
        <v>-0.007503475949409841</v>
      </c>
      <c r="L180">
        <f t="shared" si="63"/>
        <v>0.884247285155378</v>
      </c>
      <c r="M180">
        <f t="shared" si="64"/>
        <v>0.8763354047760895</v>
      </c>
      <c r="N180" s="11">
        <f t="shared" si="65"/>
        <v>0.9999572815315184</v>
      </c>
      <c r="O180" s="18">
        <f t="shared" si="67"/>
        <v>840.864997094375</v>
      </c>
    </row>
    <row r="181" spans="1:15" ht="15.75">
      <c r="A181" s="7" t="s">
        <v>454</v>
      </c>
      <c r="B181" s="8" t="s">
        <v>455</v>
      </c>
      <c r="C181" s="9" t="s">
        <v>456</v>
      </c>
      <c r="D181" s="16">
        <f t="shared" si="56"/>
        <v>56628.442278752715</v>
      </c>
      <c r="E181" s="3">
        <f t="shared" si="57"/>
        <v>0.8782836165611984</v>
      </c>
      <c r="F181" s="3">
        <f t="shared" si="57"/>
        <v>0.08144918324008074</v>
      </c>
      <c r="G181" s="3">
        <f t="shared" si="58"/>
        <v>0.8820884343305458</v>
      </c>
      <c r="H181" s="10">
        <f t="shared" si="59"/>
        <v>-0.007197059096070851</v>
      </c>
      <c r="I181">
        <f t="shared" si="60"/>
        <v>0.002722158499835333</v>
      </c>
      <c r="J181">
        <f t="shared" si="61"/>
        <v>1.0013601542401391</v>
      </c>
      <c r="K181" s="11">
        <f t="shared" si="62"/>
        <v>-0.007206848206516904</v>
      </c>
      <c r="L181">
        <f t="shared" si="63"/>
        <v>0.884247285155378</v>
      </c>
      <c r="M181">
        <f t="shared" si="64"/>
        <v>0.8766327780604237</v>
      </c>
      <c r="N181" s="11">
        <f t="shared" si="65"/>
        <v>0.9999604788749126</v>
      </c>
      <c r="O181" s="18">
        <f t="shared" si="67"/>
        <v>808.785178939577</v>
      </c>
    </row>
    <row r="182" spans="1:15" ht="15.75">
      <c r="A182" s="7" t="s">
        <v>457</v>
      </c>
      <c r="B182" s="8" t="s">
        <v>458</v>
      </c>
      <c r="C182" s="9" t="s">
        <v>459</v>
      </c>
      <c r="D182" s="16">
        <f>($H$1/J182)*(ATAN(-N182/SQRT(1-N182^2))+2*ATAN(1))</f>
        <v>73938.15908065336</v>
      </c>
      <c r="E182" s="3">
        <f>+SIGN(VALUE(B182))*(VALUE(MID(B182,2,2))+VALUE(MID(B182,4,2))/60+VALUE(MID(B182,6,5))/3600)*$E$1</f>
        <v>0.8873457538884975</v>
      </c>
      <c r="F182" s="3">
        <f>+SIGN(VALUE(C182))*(VALUE(MID(C182,2,2))+VALUE(MID(C182,4,2))/60+VALUE(MID(C182,6,5))/3600)*$E$1</f>
        <v>0.07048560665547002</v>
      </c>
      <c r="G182" s="3">
        <f>($E$2+E182)/2</f>
        <v>0.8866195029941955</v>
      </c>
      <c r="H182" s="10">
        <f>F182-$E$3</f>
        <v>-0.018160635680681575</v>
      </c>
      <c r="I182">
        <f>$F$1*COS(G182)^2</f>
        <v>0.002692217584596809</v>
      </c>
      <c r="J182">
        <f t="shared" si="61"/>
        <v>1.0013452040053903</v>
      </c>
      <c r="K182" s="11">
        <f>J182*H182</f>
        <v>-0.01818506544053966</v>
      </c>
      <c r="L182">
        <f t="shared" si="63"/>
        <v>0.884247285155378</v>
      </c>
      <c r="M182">
        <f>ATAN($G$1*TAN(E182))</f>
        <v>0.8857007602190039</v>
      </c>
      <c r="N182" s="11">
        <f>SIN(L182)*SIN(M182)+COS(L182)*COS(M182)*COS(K182)</f>
        <v>0.9999326275483476</v>
      </c>
      <c r="O182" s="18">
        <f t="shared" si="67"/>
        <v>1056.0079849652943</v>
      </c>
    </row>
    <row r="183" spans="1:15" ht="15.75">
      <c r="A183" s="7" t="s">
        <v>460</v>
      </c>
      <c r="B183" s="8" t="s">
        <v>461</v>
      </c>
      <c r="C183" s="9" t="s">
        <v>462</v>
      </c>
      <c r="D183" s="16">
        <f t="shared" si="56"/>
        <v>64618.14000440248</v>
      </c>
      <c r="E183" s="3">
        <f t="shared" si="57"/>
        <v>0.8894784492716983</v>
      </c>
      <c r="F183" s="3">
        <f t="shared" si="57"/>
        <v>0.07366307552146183</v>
      </c>
      <c r="G183" s="3">
        <f t="shared" si="58"/>
        <v>0.8876858506857959</v>
      </c>
      <c r="H183" s="10">
        <f t="shared" si="59"/>
        <v>-0.014983166814689766</v>
      </c>
      <c r="I183">
        <f t="shared" si="60"/>
        <v>0.0026851792470250907</v>
      </c>
      <c r="J183">
        <f t="shared" si="61"/>
        <v>1.0013416895580773</v>
      </c>
      <c r="K183" s="11">
        <f t="shared" si="62"/>
        <v>-0.015003269573151966</v>
      </c>
      <c r="L183">
        <f t="shared" si="63"/>
        <v>0.884247285155378</v>
      </c>
      <c r="M183">
        <f t="shared" si="64"/>
        <v>0.8878349098320724</v>
      </c>
      <c r="N183" s="11">
        <f t="shared" si="65"/>
        <v>0.9999485420957854</v>
      </c>
      <c r="O183" s="18">
        <f t="shared" si="67"/>
        <v>922.896548503725</v>
      </c>
    </row>
    <row r="184" spans="1:15" ht="15.75">
      <c r="A184" s="7" t="s">
        <v>463</v>
      </c>
      <c r="B184" s="8" t="s">
        <v>464</v>
      </c>
      <c r="C184" s="9" t="s">
        <v>465</v>
      </c>
      <c r="D184" s="16">
        <f>($H$1/J184)*(ATAN(-N184/SQRT(1-N184^2))+2*ATAN(1))</f>
        <v>31076.172152044164</v>
      </c>
      <c r="E184" s="3">
        <f>+SIGN(VALUE(B184))*(VALUE(MID(B184,2,2))+VALUE(MID(B184,4,2))/60+VALUE(MID(B184,6,5))/3600)*$E$1</f>
        <v>0.885816651538278</v>
      </c>
      <c r="F184" s="3">
        <f>+SIGN(VALUE(C184))*(VALUE(MID(C184,2,2))+VALUE(MID(C184,4,2))/60+VALUE(MID(C184,6,5))/3600)*$E$1</f>
        <v>0.08096097586320344</v>
      </c>
      <c r="G184" s="3">
        <f>($E$2+E184)/2</f>
        <v>0.8858549518190857</v>
      </c>
      <c r="H184" s="10">
        <f>F184-$E$3</f>
        <v>-0.007685266472948149</v>
      </c>
      <c r="I184">
        <f>$F$1*COS(G184)^2</f>
        <v>0.0026972658385323927</v>
      </c>
      <c r="J184">
        <f t="shared" si="61"/>
        <v>1.0013477247382812</v>
      </c>
      <c r="K184" s="11">
        <f>J184*H184</f>
        <v>-0.007695624096694024</v>
      </c>
      <c r="L184">
        <f t="shared" si="63"/>
        <v>0.884247285155378</v>
      </c>
      <c r="M184">
        <f>ATAN($G$1*TAN(E184))</f>
        <v>0.8841706336520744</v>
      </c>
      <c r="N184" s="11">
        <f>SIN(L184)*SIN(M184)+COS(L184)*COS(M184)*COS(K184)</f>
        <v>0.9999880983733119</v>
      </c>
      <c r="O184" s="18">
        <f t="shared" si="67"/>
        <v>443.83964035292786</v>
      </c>
    </row>
    <row r="185" spans="1:15" ht="15.75">
      <c r="A185" s="7" t="s">
        <v>466</v>
      </c>
      <c r="B185" s="8" t="s">
        <v>467</v>
      </c>
      <c r="C185" s="9" t="s">
        <v>468</v>
      </c>
      <c r="D185" s="16">
        <f>($H$1/J185)*(ATAN(-N185/SQRT(1-N185^2))+2*ATAN(1))</f>
        <v>104360.81819061229</v>
      </c>
      <c r="E185" s="3">
        <f>+SIGN(VALUE(B185))*(VALUE(MID(B185,2,2))+VALUE(MID(B185,4,2))/60+VALUE(MID(B185,6,5))/3600)*$E$1</f>
        <v>0.8879052288764979</v>
      </c>
      <c r="F185" s="3">
        <f>+SIGN(VALUE(C185))*(VALUE(MID(C185,2,2))+VALUE(MID(C185,4,2))/60+VALUE(MID(C185,6,5))/3600)*$E$1</f>
        <v>0.06299668972337125</v>
      </c>
      <c r="G185" s="3">
        <f>($E$2+E185)/2</f>
        <v>0.8868992404881957</v>
      </c>
      <c r="H185" s="10">
        <f>F185-$E$3</f>
        <v>-0.025649552612780346</v>
      </c>
      <c r="I185">
        <f>$F$1*COS(G185)^2</f>
        <v>0.0026903709014966127</v>
      </c>
      <c r="J185">
        <f t="shared" si="61"/>
        <v>1.0013442819038298</v>
      </c>
      <c r="K185" s="11">
        <f>J185*H185</f>
        <v>-0.02568403284219904</v>
      </c>
      <c r="L185">
        <f t="shared" si="63"/>
        <v>0.884247285155378</v>
      </c>
      <c r="M185">
        <f>ATAN($G$1*TAN(E185))</f>
        <v>0.8862606138008804</v>
      </c>
      <c r="N185" s="11">
        <f>SIN(L185)*SIN(M185)+COS(L185)*COS(M185)*COS(K185)</f>
        <v>0.9998657808769396</v>
      </c>
      <c r="O185" s="18">
        <f t="shared" si="67"/>
        <v>1490.513947021361</v>
      </c>
    </row>
    <row r="186" spans="1:15" ht="15.75">
      <c r="A186" s="7" t="s">
        <v>469</v>
      </c>
      <c r="B186" s="8" t="s">
        <v>470</v>
      </c>
      <c r="C186" s="9" t="s">
        <v>471</v>
      </c>
      <c r="D186" s="16">
        <f aca="true" t="shared" si="68" ref="D186:D209">($H$1/J186)*(ATAN(-N186/SQRT(1-N186^2))+2*ATAN(1))</f>
        <v>44604.85156400622</v>
      </c>
      <c r="E186" s="3">
        <f aca="true" t="shared" si="69" ref="E186:F209">+SIGN(VALUE(B186))*(VALUE(MID(B186,2,2))+VALUE(MID(B186,4,2))/60+VALUE(MID(B186,6,5))/3600)*$E$1</f>
        <v>0.8803906168193002</v>
      </c>
      <c r="F186" s="3">
        <f t="shared" si="69"/>
        <v>0.09544042126322043</v>
      </c>
      <c r="G186" s="3">
        <f aca="true" t="shared" si="70" ref="G186:G209">($E$2+E186)/2</f>
        <v>0.8831419344595968</v>
      </c>
      <c r="H186" s="10">
        <f aca="true" t="shared" si="71" ref="H186:H209">F186-$E$3</f>
        <v>0.006794178927068836</v>
      </c>
      <c r="I186">
        <f aca="true" t="shared" si="72" ref="I186:I209">$F$1*COS(G186)^2</f>
        <v>0.002715192225629097</v>
      </c>
      <c r="J186">
        <f t="shared" si="61"/>
        <v>1.0013566758281631</v>
      </c>
      <c r="K186" s="11">
        <f aca="true" t="shared" si="73" ref="K186:K209">J186*H186</f>
        <v>0.006803396425391406</v>
      </c>
      <c r="L186">
        <f t="shared" si="63"/>
        <v>0.884247285155378</v>
      </c>
      <c r="M186">
        <f aca="true" t="shared" si="74" ref="M186:M209">ATAN($G$1*TAN(E186))</f>
        <v>0.8787410889142581</v>
      </c>
      <c r="N186" s="11">
        <f aca="true" t="shared" si="75" ref="N186:N209">SIN(L186)*SIN(M186)+COS(L186)*COS(M186)*COS(K186)</f>
        <v>0.9999754798944982</v>
      </c>
      <c r="O186" s="18">
        <f t="shared" si="67"/>
        <v>637.0604841324382</v>
      </c>
    </row>
    <row r="187" spans="1:15" ht="15.75">
      <c r="A187" s="7" t="s">
        <v>472</v>
      </c>
      <c r="B187" s="8" t="s">
        <v>473</v>
      </c>
      <c r="C187" s="9" t="s">
        <v>474</v>
      </c>
      <c r="D187" s="16">
        <f t="shared" si="68"/>
        <v>122795.86909297986</v>
      </c>
      <c r="E187" s="3">
        <f t="shared" si="69"/>
        <v>0.8848193897962358</v>
      </c>
      <c r="F187" s="3">
        <f t="shared" si="69"/>
        <v>0.05833956950263318</v>
      </c>
      <c r="G187" s="3">
        <f t="shared" si="70"/>
        <v>0.8853563209480646</v>
      </c>
      <c r="H187" s="10">
        <f t="shared" si="71"/>
        <v>-0.030306672833518414</v>
      </c>
      <c r="I187">
        <f t="shared" si="72"/>
        <v>0.002700559095525451</v>
      </c>
      <c r="J187">
        <f t="shared" si="61"/>
        <v>1.0013493691492124</v>
      </c>
      <c r="K187" s="11">
        <f t="shared" si="73"/>
        <v>-0.030347567722855236</v>
      </c>
      <c r="L187">
        <f t="shared" si="63"/>
        <v>0.884247285155378</v>
      </c>
      <c r="M187">
        <f t="shared" si="74"/>
        <v>0.8831727122302958</v>
      </c>
      <c r="N187" s="11">
        <f t="shared" si="75"/>
        <v>0.999814173503988</v>
      </c>
      <c r="O187" s="18">
        <f t="shared" si="67"/>
        <v>1753.809127726444</v>
      </c>
    </row>
    <row r="188" spans="1:15" ht="15.75">
      <c r="A188" s="7" t="s">
        <v>475</v>
      </c>
      <c r="B188" s="8" t="s">
        <v>476</v>
      </c>
      <c r="C188" s="9" t="s">
        <v>477</v>
      </c>
      <c r="D188" s="16">
        <f t="shared" si="68"/>
        <v>108467.34269169184</v>
      </c>
      <c r="E188" s="3">
        <f t="shared" si="69"/>
        <v>0.8817330659022925</v>
      </c>
      <c r="F188" s="3">
        <f t="shared" si="69"/>
        <v>0.06269659005476444</v>
      </c>
      <c r="G188" s="3">
        <f t="shared" si="70"/>
        <v>0.8838131590010929</v>
      </c>
      <c r="H188" s="10">
        <f t="shared" si="71"/>
        <v>-0.025949652281387153</v>
      </c>
      <c r="I188">
        <f t="shared" si="72"/>
        <v>0.0027107552639947167</v>
      </c>
      <c r="J188">
        <f t="shared" si="61"/>
        <v>1.0013544603505766</v>
      </c>
      <c r="K188" s="11">
        <f t="shared" si="73"/>
        <v>-0.025984800056513543</v>
      </c>
      <c r="L188">
        <f t="shared" si="63"/>
        <v>0.884247285155378</v>
      </c>
      <c r="M188">
        <f t="shared" si="74"/>
        <v>0.8800843883198983</v>
      </c>
      <c r="N188" s="11">
        <f t="shared" si="75"/>
        <v>0.9998550075138241</v>
      </c>
      <c r="O188" s="18">
        <f t="shared" si="67"/>
        <v>1549.164618305525</v>
      </c>
    </row>
    <row r="189" spans="1:15" ht="15.75">
      <c r="A189" s="7" t="s">
        <v>478</v>
      </c>
      <c r="B189" s="8" t="s">
        <v>479</v>
      </c>
      <c r="C189" s="9" t="s">
        <v>480</v>
      </c>
      <c r="D189" s="16">
        <f t="shared" si="68"/>
        <v>73065.07477116256</v>
      </c>
      <c r="E189" s="3">
        <f t="shared" si="69"/>
        <v>0.8761858277630374</v>
      </c>
      <c r="F189" s="3">
        <f t="shared" si="69"/>
        <v>0.07908911024043959</v>
      </c>
      <c r="G189" s="3">
        <f t="shared" si="70"/>
        <v>0.8810395399314654</v>
      </c>
      <c r="H189" s="10">
        <f t="shared" si="71"/>
        <v>-0.009557132095712004</v>
      </c>
      <c r="I189">
        <f t="shared" si="72"/>
        <v>0.002729097174792962</v>
      </c>
      <c r="J189">
        <f t="shared" si="61"/>
        <v>1.0013636188591999</v>
      </c>
      <c r="K189" s="11">
        <f t="shared" si="73"/>
        <v>-0.009570164381277581</v>
      </c>
      <c r="L189">
        <f t="shared" si="63"/>
        <v>0.884247285155378</v>
      </c>
      <c r="M189">
        <f t="shared" si="74"/>
        <v>0.8745337135463638</v>
      </c>
      <c r="N189" s="11">
        <f t="shared" si="75"/>
        <v>0.9999342068259311</v>
      </c>
      <c r="O189" s="18">
        <f t="shared" si="67"/>
        <v>1043.5383209401937</v>
      </c>
    </row>
    <row r="190" spans="1:15" ht="15.75">
      <c r="A190" s="7" t="s">
        <v>481</v>
      </c>
      <c r="B190" s="8" t="s">
        <v>482</v>
      </c>
      <c r="C190" s="9" t="s">
        <v>483</v>
      </c>
      <c r="D190" s="16">
        <f t="shared" si="68"/>
        <v>45932.957756483556</v>
      </c>
      <c r="E190" s="3">
        <f t="shared" si="69"/>
        <v>0.8910923940161118</v>
      </c>
      <c r="F190" s="3">
        <f t="shared" si="69"/>
        <v>0.08075396042136969</v>
      </c>
      <c r="G190" s="3">
        <f t="shared" si="70"/>
        <v>0.8884928230580026</v>
      </c>
      <c r="H190" s="10">
        <f t="shared" si="71"/>
        <v>-0.007892281914781904</v>
      </c>
      <c r="I190">
        <f t="shared" si="72"/>
        <v>0.00267985496229318</v>
      </c>
      <c r="J190">
        <f t="shared" si="61"/>
        <v>1.001339030979165</v>
      </c>
      <c r="K190" s="11">
        <f t="shared" si="73"/>
        <v>-0.0079028499247621</v>
      </c>
      <c r="L190">
        <f t="shared" si="63"/>
        <v>0.884247285155378</v>
      </c>
      <c r="M190">
        <f t="shared" si="74"/>
        <v>0.8894499749821833</v>
      </c>
      <c r="N190" s="11">
        <f t="shared" si="75"/>
        <v>0.9999739989103646</v>
      </c>
      <c r="O190" s="18">
        <f t="shared" si="67"/>
        <v>656.0289134465636</v>
      </c>
    </row>
    <row r="191" spans="1:15" ht="15.75">
      <c r="A191" s="7" t="s">
        <v>484</v>
      </c>
      <c r="B191" s="8" t="s">
        <v>485</v>
      </c>
      <c r="C191" s="9" t="s">
        <v>486</v>
      </c>
      <c r="D191" s="16">
        <f>($H$1/J191)*(ATAN(-N191/SQRT(1-N191^2))+2*ATAN(1))</f>
        <v>34927.78963322724</v>
      </c>
      <c r="E191" s="3">
        <f>+SIGN(VALUE(B191))*(VALUE(MID(B191,2,2))+VALUE(MID(B191,4,2))/60+VALUE(MID(B191,6,5))/3600)*$E$1</f>
        <v>0.8813500630942159</v>
      </c>
      <c r="F191" s="3">
        <f>+SIGN(VALUE(C191))*(VALUE(MID(C191,2,2))+VALUE(MID(C191,4,2))/60+VALUE(MID(C191,6,5))/3600)*$E$1</f>
        <v>0.08382864878696628</v>
      </c>
      <c r="G191" s="3">
        <f>($E$2+E191)/2</f>
        <v>0.8836216575970546</v>
      </c>
      <c r="H191" s="10">
        <f>F191-$E$3</f>
        <v>-0.004817593549185317</v>
      </c>
      <c r="I191">
        <f>$F$1*COS(G191)^2</f>
        <v>0.0027120210153081426</v>
      </c>
      <c r="J191">
        <f t="shared" si="61"/>
        <v>1.0013550923699885</v>
      </c>
      <c r="K191" s="11">
        <f>J191*H191</f>
        <v>-0.004824121833445524</v>
      </c>
      <c r="L191">
        <f t="shared" si="63"/>
        <v>0.884247285155378</v>
      </c>
      <c r="M191">
        <f>ATAN($G$1*TAN(E191))</f>
        <v>0.8797011417003461</v>
      </c>
      <c r="N191" s="11">
        <f>SIN(L191)*SIN(M191)+COS(L191)*COS(M191)*COS(K191)</f>
        <v>0.99998496513074</v>
      </c>
      <c r="O191" s="18">
        <f t="shared" si="67"/>
        <v>498.84964960572114</v>
      </c>
    </row>
    <row r="192" spans="1:15" ht="15.75">
      <c r="A192" s="7" t="s">
        <v>487</v>
      </c>
      <c r="B192" s="8" t="s">
        <v>401</v>
      </c>
      <c r="C192" s="9" t="s">
        <v>488</v>
      </c>
      <c r="D192" s="16">
        <f t="shared" si="68"/>
        <v>93264.20936141555</v>
      </c>
      <c r="E192" s="3">
        <f t="shared" si="69"/>
        <v>0.880248081597054</v>
      </c>
      <c r="F192" s="3">
        <f t="shared" si="69"/>
        <v>0.10985635607101206</v>
      </c>
      <c r="G192" s="3">
        <f t="shared" si="70"/>
        <v>0.8830706668484737</v>
      </c>
      <c r="H192" s="10">
        <f t="shared" si="71"/>
        <v>0.021210113734860467</v>
      </c>
      <c r="I192">
        <f t="shared" si="72"/>
        <v>0.0027156633917264344</v>
      </c>
      <c r="J192">
        <f t="shared" si="61"/>
        <v>1.0013569110920075</v>
      </c>
      <c r="K192" s="11">
        <f t="shared" si="73"/>
        <v>0.02123889397345004</v>
      </c>
      <c r="L192">
        <f t="shared" si="63"/>
        <v>0.884247285155378</v>
      </c>
      <c r="M192">
        <f t="shared" si="74"/>
        <v>0.8785984641074092</v>
      </c>
      <c r="N192" s="11">
        <f t="shared" si="75"/>
        <v>0.9998928030613419</v>
      </c>
      <c r="O192" s="18">
        <f t="shared" si="67"/>
        <v>1332.0286983301435</v>
      </c>
    </row>
    <row r="193" spans="1:15" ht="15.75">
      <c r="A193" s="7" t="s">
        <v>489</v>
      </c>
      <c r="B193" s="8" t="s">
        <v>490</v>
      </c>
      <c r="C193" s="9" t="s">
        <v>491</v>
      </c>
      <c r="D193" s="16">
        <f t="shared" si="68"/>
        <v>107414.29710633545</v>
      </c>
      <c r="E193" s="3">
        <f t="shared" si="69"/>
        <v>0.8788377585987064</v>
      </c>
      <c r="F193" s="3">
        <f t="shared" si="69"/>
        <v>0.06462081555508814</v>
      </c>
      <c r="G193" s="3">
        <f t="shared" si="70"/>
        <v>0.8823655053492998</v>
      </c>
      <c r="H193" s="10">
        <f t="shared" si="71"/>
        <v>-0.024025426781063453</v>
      </c>
      <c r="I193">
        <f t="shared" si="72"/>
        <v>0.0027203260866244493</v>
      </c>
      <c r="J193">
        <f t="shared" si="61"/>
        <v>1.0013592392776054</v>
      </c>
      <c r="K193" s="11">
        <f t="shared" si="73"/>
        <v>-0.024058083084805507</v>
      </c>
      <c r="L193">
        <f t="shared" si="63"/>
        <v>0.884247285155378</v>
      </c>
      <c r="M193">
        <f t="shared" si="74"/>
        <v>0.8771872619424024</v>
      </c>
      <c r="N193" s="11">
        <f t="shared" si="75"/>
        <v>0.9998578077176504</v>
      </c>
      <c r="O193" s="18">
        <f t="shared" si="67"/>
        <v>1534.1246908783926</v>
      </c>
    </row>
    <row r="194" spans="1:15" ht="15.75">
      <c r="A194" s="7" t="s">
        <v>492</v>
      </c>
      <c r="B194" s="8" t="s">
        <v>493</v>
      </c>
      <c r="C194" s="9" t="s">
        <v>494</v>
      </c>
      <c r="D194" s="16">
        <f t="shared" si="68"/>
        <v>51060.66790560143</v>
      </c>
      <c r="E194" s="3">
        <f t="shared" si="69"/>
        <v>0.8879920105254164</v>
      </c>
      <c r="F194" s="3">
        <f t="shared" si="69"/>
        <v>0.07644202754158161</v>
      </c>
      <c r="G194" s="3">
        <f t="shared" si="70"/>
        <v>0.8869426313126549</v>
      </c>
      <c r="H194" s="10">
        <f t="shared" si="71"/>
        <v>-0.012204214794569984</v>
      </c>
      <c r="I194">
        <f t="shared" si="72"/>
        <v>0.0026900844766204438</v>
      </c>
      <c r="J194">
        <f t="shared" si="61"/>
        <v>1.001344138883641</v>
      </c>
      <c r="K194" s="11">
        <f t="shared" si="73"/>
        <v>-0.012220618954219673</v>
      </c>
      <c r="L194">
        <f t="shared" si="63"/>
        <v>0.884247285155378</v>
      </c>
      <c r="M194">
        <f t="shared" si="74"/>
        <v>0.8863474543591692</v>
      </c>
      <c r="N194" s="11">
        <f t="shared" si="75"/>
        <v>0.9999678693364441</v>
      </c>
      <c r="O194" s="18">
        <f t="shared" si="67"/>
        <v>729.2644785375115</v>
      </c>
    </row>
    <row r="195" spans="1:15" ht="15.75">
      <c r="A195" s="7" t="s">
        <v>495</v>
      </c>
      <c r="B195" s="8" t="s">
        <v>496</v>
      </c>
      <c r="C195" s="9" t="s">
        <v>497</v>
      </c>
      <c r="D195" s="16">
        <f t="shared" si="68"/>
        <v>79018.59507382414</v>
      </c>
      <c r="E195" s="3">
        <f t="shared" si="69"/>
        <v>0.8759681464202191</v>
      </c>
      <c r="F195" s="3">
        <f t="shared" si="69"/>
        <v>0.07700344178430643</v>
      </c>
      <c r="G195" s="3">
        <f t="shared" si="70"/>
        <v>0.8809306992600563</v>
      </c>
      <c r="H195" s="10">
        <f t="shared" si="71"/>
        <v>-0.011642800551845162</v>
      </c>
      <c r="I195">
        <f t="shared" si="72"/>
        <v>0.002729817342561232</v>
      </c>
      <c r="J195">
        <f t="shared" si="61"/>
        <v>1.0013639784526709</v>
      </c>
      <c r="K195" s="11">
        <f t="shared" si="73"/>
        <v>-0.011658681080926624</v>
      </c>
      <c r="L195">
        <f t="shared" si="63"/>
        <v>0.884247285155378</v>
      </c>
      <c r="M195">
        <f t="shared" si="74"/>
        <v>0.8743159014928548</v>
      </c>
      <c r="N195" s="11">
        <f t="shared" si="75"/>
        <v>0.9999230481111753</v>
      </c>
      <c r="O195" s="18">
        <f t="shared" si="67"/>
        <v>1128.568365729457</v>
      </c>
    </row>
    <row r="196" spans="1:15" ht="15.75">
      <c r="A196" s="7" t="s">
        <v>498</v>
      </c>
      <c r="B196" s="8" t="s">
        <v>499</v>
      </c>
      <c r="C196" s="9" t="s">
        <v>500</v>
      </c>
      <c r="D196" s="16">
        <f>($H$1/J196)*(ATAN(-N196/SQRT(1-N196^2))+2*ATAN(1))</f>
        <v>81926.71332841001</v>
      </c>
      <c r="E196" s="3">
        <f t="shared" si="69"/>
        <v>0.8781284761832432</v>
      </c>
      <c r="F196" s="3">
        <f t="shared" si="69"/>
        <v>0.07257272955264651</v>
      </c>
      <c r="G196" s="3">
        <f>($E$2+E196)/2</f>
        <v>0.8820108641415683</v>
      </c>
      <c r="H196" s="10">
        <f>F196-$E$3</f>
        <v>-0.01607351278350508</v>
      </c>
      <c r="I196">
        <f>$F$1*COS(G196)^2</f>
        <v>0.0027226715470619893</v>
      </c>
      <c r="J196">
        <f t="shared" si="61"/>
        <v>1.001360410415282</v>
      </c>
      <c r="K196" s="11">
        <f>J196*H196</f>
        <v>-0.016095379357705927</v>
      </c>
      <c r="L196">
        <f t="shared" si="63"/>
        <v>0.884247285155378</v>
      </c>
      <c r="M196">
        <f>ATAN($G$1*TAN(E196))</f>
        <v>0.8764775423416089</v>
      </c>
      <c r="N196" s="11">
        <f>SIN(L196)*SIN(M196)+COS(L196)*COS(M196)*COS(K196)</f>
        <v>0.9999172804374004</v>
      </c>
      <c r="O196" s="18">
        <f t="shared" si="67"/>
        <v>1170.1030230194242</v>
      </c>
    </row>
    <row r="197" spans="1:15" ht="15.75">
      <c r="A197" s="7" t="s">
        <v>501</v>
      </c>
      <c r="B197" s="8" t="s">
        <v>502</v>
      </c>
      <c r="C197" s="9" t="s">
        <v>503</v>
      </c>
      <c r="D197" s="16">
        <f>($H$1/J197)*(ATAN(-N197/SQRT(1-N197^2))+2*ATAN(1))</f>
        <v>27006.19093148098</v>
      </c>
      <c r="E197" s="3">
        <f t="shared" si="69"/>
        <v>0.8901300388591094</v>
      </c>
      <c r="F197" s="3">
        <f t="shared" si="69"/>
        <v>0.08871023774205805</v>
      </c>
      <c r="G197" s="3">
        <f>($E$2+E197)/2</f>
        <v>0.8880116454795013</v>
      </c>
      <c r="H197" s="10">
        <f>F197-$E$3</f>
        <v>6.399540590645847E-05</v>
      </c>
      <c r="I197">
        <f>$F$1*COS(G197)^2</f>
        <v>0.0026830294855970565</v>
      </c>
      <c r="J197">
        <f t="shared" si="61"/>
        <v>1.001340616117012</v>
      </c>
      <c r="K197" s="11">
        <f>J197*H197</f>
        <v>6.40811991790314E-05</v>
      </c>
      <c r="L197">
        <f t="shared" si="63"/>
        <v>0.884247285155378</v>
      </c>
      <c r="M197">
        <f>ATAN($G$1*TAN(E197))</f>
        <v>0.8884869496924075</v>
      </c>
      <c r="N197" s="11">
        <f>SIN(L197)*SIN(M197)+COS(L197)*COS(M197)*COS(K197)</f>
        <v>0.9999910118150813</v>
      </c>
      <c r="O197" s="18">
        <f t="shared" si="67"/>
        <v>385.7108916659983</v>
      </c>
    </row>
    <row r="198" spans="1:15" ht="15.75">
      <c r="A198" s="7" t="s">
        <v>504</v>
      </c>
      <c r="B198" s="8" t="s">
        <v>505</v>
      </c>
      <c r="C198" s="9" t="s">
        <v>506</v>
      </c>
      <c r="D198" s="16">
        <f>($H$1/J198)*(ATAN(-N198/SQRT(1-N198^2))+2*ATAN(1))</f>
        <v>93026.50592942895</v>
      </c>
      <c r="E198" s="3">
        <f t="shared" si="69"/>
        <v>0.8775331249828406</v>
      </c>
      <c r="F198" s="3">
        <f t="shared" si="69"/>
        <v>0.10741241030453895</v>
      </c>
      <c r="G198" s="3">
        <f>($E$2+E198)/2</f>
        <v>0.8817131885413669</v>
      </c>
      <c r="H198" s="10">
        <f>F198-$E$3</f>
        <v>0.018766167968387357</v>
      </c>
      <c r="I198">
        <f>$F$1*COS(G198)^2</f>
        <v>0.0027246405102447965</v>
      </c>
      <c r="J198">
        <f t="shared" si="61"/>
        <v>1.0013613935589112</v>
      </c>
      <c r="K198" s="11">
        <f>J198*H198</f>
        <v>0.018791716108584964</v>
      </c>
      <c r="L198">
        <f t="shared" si="63"/>
        <v>0.884247285155378</v>
      </c>
      <c r="M198">
        <f>ATAN($G$1*TAN(E198))</f>
        <v>0.8758818267473908</v>
      </c>
      <c r="N198" s="11">
        <f>SIN(L198)*SIN(M198)+COS(L198)*COS(M198)*COS(K198)</f>
        <v>0.9998933478283271</v>
      </c>
      <c r="O198" s="18">
        <f t="shared" si="67"/>
        <v>1328.6337433386664</v>
      </c>
    </row>
    <row r="199" spans="1:15" ht="15.75">
      <c r="A199" s="7" t="s">
        <v>507</v>
      </c>
      <c r="B199" s="8" t="s">
        <v>508</v>
      </c>
      <c r="C199" s="9" t="s">
        <v>509</v>
      </c>
      <c r="D199" s="16">
        <f t="shared" si="68"/>
        <v>96507.24789851735</v>
      </c>
      <c r="E199" s="3">
        <f t="shared" si="69"/>
        <v>0.8749127070364439</v>
      </c>
      <c r="F199" s="3">
        <f t="shared" si="69"/>
        <v>0.07231820237006402</v>
      </c>
      <c r="G199" s="3">
        <f t="shared" si="70"/>
        <v>0.8804029795681686</v>
      </c>
      <c r="H199" s="10">
        <f t="shared" si="71"/>
        <v>-0.016328039966087574</v>
      </c>
      <c r="I199">
        <f t="shared" si="72"/>
        <v>0.0027333095429956807</v>
      </c>
      <c r="J199">
        <f t="shared" si="61"/>
        <v>1.001365722172971</v>
      </c>
      <c r="K199" s="11">
        <f t="shared" si="73"/>
        <v>-0.016350339532310416</v>
      </c>
      <c r="L199">
        <f t="shared" si="63"/>
        <v>0.884247285155378</v>
      </c>
      <c r="M199">
        <f t="shared" si="74"/>
        <v>0.8732598327961393</v>
      </c>
      <c r="N199" s="11">
        <f t="shared" si="75"/>
        <v>0.9998852165397557</v>
      </c>
      <c r="O199" s="18">
        <f t="shared" si="67"/>
        <v>1378.3467921711594</v>
      </c>
    </row>
    <row r="200" spans="1:15" ht="15.75">
      <c r="A200" s="7" t="s">
        <v>510</v>
      </c>
      <c r="B200" s="8" t="s">
        <v>511</v>
      </c>
      <c r="C200" s="9" t="s">
        <v>512</v>
      </c>
      <c r="D200" s="16">
        <f t="shared" si="68"/>
        <v>74275.84663656133</v>
      </c>
      <c r="E200" s="3">
        <f t="shared" si="69"/>
        <v>0.8826614841016173</v>
      </c>
      <c r="F200" s="3">
        <f t="shared" si="69"/>
        <v>0.0710295676056749</v>
      </c>
      <c r="G200" s="3">
        <f t="shared" si="70"/>
        <v>0.8842773681007553</v>
      </c>
      <c r="H200" s="10">
        <f t="shared" si="71"/>
        <v>-0.017616674730476692</v>
      </c>
      <c r="I200">
        <f t="shared" si="72"/>
        <v>0.0027076874202656195</v>
      </c>
      <c r="J200">
        <f aca="true" t="shared" si="76" ref="J200:J209">SQRT(1+I200)</f>
        <v>1.0013529285023666</v>
      </c>
      <c r="K200" s="11">
        <f t="shared" si="73"/>
        <v>-0.017640508831836474</v>
      </c>
      <c r="L200">
        <f t="shared" si="63"/>
        <v>0.884247285155378</v>
      </c>
      <c r="M200">
        <f t="shared" si="74"/>
        <v>0.8810134015488396</v>
      </c>
      <c r="N200" s="11">
        <f t="shared" si="75"/>
        <v>0.9999320096992586</v>
      </c>
      <c r="O200" s="18">
        <f aca="true" t="shared" si="77" ref="O200:O209">D200/(HOUR($Q$2)*60+MINUTE($Q$2)+SECOND($Q$2)/60)</f>
        <v>1060.8309445831183</v>
      </c>
    </row>
    <row r="201" spans="1:15" ht="15.75">
      <c r="A201" s="7" t="s">
        <v>513</v>
      </c>
      <c r="B201" s="8" t="s">
        <v>514</v>
      </c>
      <c r="C201" s="9" t="s">
        <v>515</v>
      </c>
      <c r="D201" s="16">
        <f t="shared" si="68"/>
        <v>105660.79509818892</v>
      </c>
      <c r="E201" s="3">
        <f t="shared" si="69"/>
        <v>0.8694343124399061</v>
      </c>
      <c r="F201" s="3">
        <f t="shared" si="69"/>
        <v>0.08554101070864512</v>
      </c>
      <c r="G201" s="3">
        <f t="shared" si="70"/>
        <v>0.8776637822698997</v>
      </c>
      <c r="H201" s="10">
        <f t="shared" si="71"/>
        <v>-0.0031052316275064773</v>
      </c>
      <c r="I201">
        <f t="shared" si="72"/>
        <v>0.002751447564213521</v>
      </c>
      <c r="J201">
        <f t="shared" si="76"/>
        <v>1.0013747787737683</v>
      </c>
      <c r="K201" s="11">
        <f t="shared" si="73"/>
        <v>-0.0031095006340356073</v>
      </c>
      <c r="L201">
        <f t="shared" si="63"/>
        <v>0.884247285155378</v>
      </c>
      <c r="M201">
        <f t="shared" si="74"/>
        <v>0.8677782901636403</v>
      </c>
      <c r="N201" s="11">
        <f t="shared" si="75"/>
        <v>0.9998624079300359</v>
      </c>
      <c r="O201" s="18">
        <f t="shared" si="77"/>
        <v>1509.080625063398</v>
      </c>
    </row>
    <row r="202" spans="1:15" ht="15.75">
      <c r="A202" s="7" t="s">
        <v>516</v>
      </c>
      <c r="B202" s="8" t="s">
        <v>517</v>
      </c>
      <c r="C202" s="9" t="s">
        <v>518</v>
      </c>
      <c r="D202" s="16">
        <f>($H$1/J202)*(ATAN(-N202/SQRT(1-N202^2))+2*ATAN(1))</f>
        <v>68820.96906988585</v>
      </c>
      <c r="E202" s="3">
        <f>+SIGN(VALUE(B202))*(VALUE(MID(B202,2,2))+VALUE(MID(B202,4,2))/60+VALUE(MID(B202,6,5))/3600)*$E$1</f>
        <v>0.8878805033787612</v>
      </c>
      <c r="F202" s="3">
        <f>+SIGN(VALUE(C202))*(VALUE(MID(C202,2,2))+VALUE(MID(C202,4,2))/60+VALUE(MID(C202,6,5))/3600)*$E$1</f>
        <v>0.07189399039909317</v>
      </c>
      <c r="G202" s="3">
        <f>($E$2+E202)/2</f>
        <v>0.8868868777393273</v>
      </c>
      <c r="H202" s="10">
        <f>F202-$E$3</f>
        <v>-0.016752251937058427</v>
      </c>
      <c r="I202">
        <f>$F$1*COS(G202)^2</f>
        <v>0.0026904525095208767</v>
      </c>
      <c r="J202">
        <f t="shared" si="76"/>
        <v>1.0013443226530627</v>
      </c>
      <c r="K202" s="11">
        <f>J202*H202</f>
        <v>-0.01677477236882723</v>
      </c>
      <c r="L202">
        <f t="shared" si="63"/>
        <v>0.884247285155378</v>
      </c>
      <c r="M202">
        <f>ATAN($G$1*TAN(E202))</f>
        <v>0.8862358715279876</v>
      </c>
      <c r="N202" s="11">
        <f>SIN(L202)*SIN(M202)+COS(L202)*COS(M202)*COS(K202)</f>
        <v>0.9999416304239002</v>
      </c>
      <c r="O202" s="18">
        <f t="shared" si="77"/>
        <v>982.9226717908</v>
      </c>
    </row>
    <row r="203" spans="1:15" ht="15.75">
      <c r="A203" s="7" t="s">
        <v>519</v>
      </c>
      <c r="B203" s="8" t="s">
        <v>359</v>
      </c>
      <c r="C203" s="9" t="s">
        <v>360</v>
      </c>
      <c r="D203" s="16">
        <f>($H$1/J203)*(ATAN(-N203/SQRT(1-N203^2))+2*ATAN(1))</f>
        <v>119978.25272882219</v>
      </c>
      <c r="E203" s="3">
        <f>+SIGN(VALUE(B203))*(VALUE(MID(B203,2,2))+VALUE(MID(B203,4,2))/60+VALUE(MID(B203,6,5))/3600)*$E$1</f>
        <v>0.883350889156155</v>
      </c>
      <c r="F203" s="3">
        <f>+SIGN(VALUE(C203))*(VALUE(MID(C203,2,2))+VALUE(MID(C203,4,2))/60+VALUE(MID(C203,6,5))/3600)*$E$1</f>
        <v>0.05928689543552118</v>
      </c>
      <c r="G203" s="3">
        <f>($E$2+E203)/2</f>
        <v>0.8846220706280241</v>
      </c>
      <c r="H203" s="10">
        <f>F203-$E$3</f>
        <v>-0.029359346900630412</v>
      </c>
      <c r="I203">
        <f>$F$1*COS(G203)^2</f>
        <v>0.002705409735134186</v>
      </c>
      <c r="J203">
        <f t="shared" si="76"/>
        <v>1.0013517911978458</v>
      </c>
      <c r="K203" s="11">
        <f>J203*H203</f>
        <v>-0.029399034607345186</v>
      </c>
      <c r="L203">
        <f t="shared" si="63"/>
        <v>0.884247285155378</v>
      </c>
      <c r="M203">
        <f>ATAN($G$1*TAN(E203))</f>
        <v>0.8817032521278197</v>
      </c>
      <c r="N203" s="11">
        <f>SIN(L203)*SIN(M203)+COS(L203)*COS(M203)*COS(K203)</f>
        <v>0.9998226023345094</v>
      </c>
      <c r="O203" s="18">
        <f t="shared" si="77"/>
        <v>1713.567046829167</v>
      </c>
    </row>
    <row r="204" spans="1:15" ht="15.75">
      <c r="A204" s="7" t="s">
        <v>520</v>
      </c>
      <c r="B204" s="8" t="s">
        <v>521</v>
      </c>
      <c r="C204" s="9" t="s">
        <v>522</v>
      </c>
      <c r="D204" s="16">
        <f t="shared" si="68"/>
        <v>99149.59400514673</v>
      </c>
      <c r="E204" s="3">
        <f t="shared" si="69"/>
        <v>0.8732682190301202</v>
      </c>
      <c r="F204" s="3">
        <f t="shared" si="69"/>
        <v>0.0744256874418471</v>
      </c>
      <c r="G204" s="3">
        <f t="shared" si="70"/>
        <v>0.8795807355650067</v>
      </c>
      <c r="H204" s="10">
        <f t="shared" si="71"/>
        <v>-0.014220554894304488</v>
      </c>
      <c r="I204">
        <f t="shared" si="72"/>
        <v>0.002738752178090948</v>
      </c>
      <c r="J204">
        <f t="shared" si="76"/>
        <v>1.0013684397753362</v>
      </c>
      <c r="K204" s="11">
        <f t="shared" si="73"/>
        <v>-0.014240014867249205</v>
      </c>
      <c r="L204">
        <f t="shared" si="63"/>
        <v>0.884247285155378</v>
      </c>
      <c r="M204">
        <f t="shared" si="74"/>
        <v>0.8716143789441911</v>
      </c>
      <c r="N204" s="11">
        <f t="shared" si="75"/>
        <v>0.9998788444740664</v>
      </c>
      <c r="O204" s="18">
        <f t="shared" si="77"/>
        <v>1416.085608262034</v>
      </c>
    </row>
    <row r="205" spans="1:15" ht="15.75">
      <c r="A205" s="7" t="s">
        <v>523</v>
      </c>
      <c r="B205" s="8" t="s">
        <v>524</v>
      </c>
      <c r="C205" s="9" t="s">
        <v>525</v>
      </c>
      <c r="D205" s="16">
        <f t="shared" si="68"/>
        <v>49715.06609230093</v>
      </c>
      <c r="E205" s="3">
        <f t="shared" si="69"/>
        <v>0.8888496459272991</v>
      </c>
      <c r="F205" s="3">
        <f t="shared" si="69"/>
        <v>0.0772463334385423</v>
      </c>
      <c r="G205" s="3">
        <f t="shared" si="70"/>
        <v>0.8873714490135962</v>
      </c>
      <c r="H205" s="10">
        <f t="shared" si="71"/>
        <v>-0.011399908897609293</v>
      </c>
      <c r="I205">
        <f t="shared" si="72"/>
        <v>0.002687254106372778</v>
      </c>
      <c r="J205">
        <f t="shared" si="76"/>
        <v>1.0013427255971716</v>
      </c>
      <c r="K205" s="11">
        <f t="shared" si="73"/>
        <v>-0.011415215847091537</v>
      </c>
      <c r="L205">
        <f t="shared" si="63"/>
        <v>0.884247285155378</v>
      </c>
      <c r="M205">
        <f t="shared" si="74"/>
        <v>0.8872056746101072</v>
      </c>
      <c r="N205" s="11">
        <f t="shared" si="75"/>
        <v>0.99996954057861</v>
      </c>
      <c r="O205" s="18">
        <f t="shared" si="77"/>
        <v>710.0461712778042</v>
      </c>
    </row>
    <row r="206" spans="1:15" ht="15.75">
      <c r="A206" s="7" t="s">
        <v>526</v>
      </c>
      <c r="B206" s="8" t="s">
        <v>527</v>
      </c>
      <c r="C206" s="9" t="s">
        <v>528</v>
      </c>
      <c r="D206" s="16">
        <f>($H$1/J206)*(ATAN(-N206/SQRT(1-N206^2))+2*ATAN(1))</f>
        <v>136659.56347103574</v>
      </c>
      <c r="E206" s="3">
        <f>+SIGN(VALUE(B206))*(VALUE(MID(B206,2,2))+VALUE(MID(B206,4,2))/60+VALUE(MID(B206,6,5))/3600)*$E$1</f>
        <v>0.8650617778499794</v>
      </c>
      <c r="F206" s="3">
        <f>+SIGN(VALUE(C206))*(VALUE(MID(C206,2,2))+VALUE(MID(C206,4,2))/60+VALUE(MID(C206,6,5))/3600)*$E$1</f>
        <v>0.09656228012130785</v>
      </c>
      <c r="G206" s="3">
        <f>($E$2+E206)/2</f>
        <v>0.8754775149749363</v>
      </c>
      <c r="H206" s="10">
        <f>F206-$E$3</f>
        <v>0.00791603778515626</v>
      </c>
      <c r="I206">
        <f>$F$1*COS(G206)^2</f>
        <v>0.0027659376158293445</v>
      </c>
      <c r="J206">
        <f t="shared" si="76"/>
        <v>1.001382013826806</v>
      </c>
      <c r="K206" s="11">
        <f>J206*H206</f>
        <v>0.007926977858828864</v>
      </c>
      <c r="L206">
        <f t="shared" si="63"/>
        <v>0.884247285155378</v>
      </c>
      <c r="M206">
        <f>ATAN($G$1*TAN(E206))</f>
        <v>0.8634033857575923</v>
      </c>
      <c r="N206" s="11">
        <f>SIN(L206)*SIN(M206)+COS(L206)*COS(M206)*COS(K206)</f>
        <v>0.9997698318176831</v>
      </c>
      <c r="O206" s="18">
        <f t="shared" si="77"/>
        <v>1951.8147603575683</v>
      </c>
    </row>
    <row r="207" spans="1:15" ht="15.75">
      <c r="A207" s="7" t="s">
        <v>529</v>
      </c>
      <c r="B207" s="8" t="s">
        <v>530</v>
      </c>
      <c r="C207" s="9" t="s">
        <v>531</v>
      </c>
      <c r="D207" s="16">
        <f t="shared" si="68"/>
        <v>66612.5217986649</v>
      </c>
      <c r="E207" s="3">
        <f t="shared" si="69"/>
        <v>0.8754435780172587</v>
      </c>
      <c r="F207" s="3">
        <f t="shared" si="69"/>
        <v>0.0883364463939226</v>
      </c>
      <c r="G207" s="3">
        <f t="shared" si="70"/>
        <v>0.880668415058576</v>
      </c>
      <c r="H207" s="10">
        <f t="shared" si="71"/>
        <v>-0.00030979594222899087</v>
      </c>
      <c r="I207">
        <f t="shared" si="72"/>
        <v>0.002731552927044547</v>
      </c>
      <c r="J207">
        <f t="shared" si="76"/>
        <v>1.0013648450625</v>
      </c>
      <c r="K207" s="11">
        <f t="shared" si="73"/>
        <v>-0.0003102187656911246</v>
      </c>
      <c r="L207">
        <f t="shared" si="63"/>
        <v>0.884247285155378</v>
      </c>
      <c r="M207">
        <f t="shared" si="74"/>
        <v>0.873791019391174</v>
      </c>
      <c r="N207" s="11">
        <f t="shared" si="75"/>
        <v>0.9999453141721656</v>
      </c>
      <c r="O207" s="18">
        <f t="shared" si="77"/>
        <v>951.3809349964041</v>
      </c>
    </row>
    <row r="208" spans="1:15" ht="15.75">
      <c r="A208" s="7" t="s">
        <v>532</v>
      </c>
      <c r="B208" s="8" t="s">
        <v>533</v>
      </c>
      <c r="C208" s="9" t="s">
        <v>534</v>
      </c>
      <c r="D208" s="16">
        <f t="shared" si="68"/>
        <v>75089.07956460078</v>
      </c>
      <c r="E208" s="3">
        <f t="shared" si="69"/>
        <v>0.8741180974131053</v>
      </c>
      <c r="F208" s="3">
        <f t="shared" si="69"/>
        <v>0.08925613794698736</v>
      </c>
      <c r="G208" s="3">
        <f t="shared" si="70"/>
        <v>0.8800056747564993</v>
      </c>
      <c r="H208" s="10">
        <f t="shared" si="71"/>
        <v>0.00060989561083577</v>
      </c>
      <c r="I208">
        <f t="shared" si="72"/>
        <v>0.0027359391871762907</v>
      </c>
      <c r="J208">
        <f t="shared" si="76"/>
        <v>1.0013670352009678</v>
      </c>
      <c r="K208" s="11">
        <f t="shared" si="73"/>
        <v>0.0006107293596046983</v>
      </c>
      <c r="L208">
        <f t="shared" si="63"/>
        <v>0.884247285155378</v>
      </c>
      <c r="M208">
        <f t="shared" si="74"/>
        <v>0.8724647542452347</v>
      </c>
      <c r="N208" s="11">
        <f t="shared" si="75"/>
        <v>0.9999305107811045</v>
      </c>
      <c r="O208" s="18">
        <f t="shared" si="77"/>
        <v>1072.445792400868</v>
      </c>
    </row>
    <row r="209" spans="1:15" ht="15.75">
      <c r="A209" s="7" t="s">
        <v>535</v>
      </c>
      <c r="B209" s="8" t="s">
        <v>536</v>
      </c>
      <c r="C209" s="9" t="s">
        <v>537</v>
      </c>
      <c r="D209" s="16">
        <f t="shared" si="68"/>
        <v>60384.364752522626</v>
      </c>
      <c r="E209" s="3">
        <f t="shared" si="69"/>
        <v>0.8895579587154002</v>
      </c>
      <c r="F209" s="3">
        <f t="shared" si="69"/>
        <v>0.07484214239392017</v>
      </c>
      <c r="G209" s="3">
        <f t="shared" si="70"/>
        <v>0.8877256054076468</v>
      </c>
      <c r="H209" s="10">
        <f t="shared" si="71"/>
        <v>-0.013804099942231418</v>
      </c>
      <c r="I209">
        <f t="shared" si="72"/>
        <v>0.0026849169093587106</v>
      </c>
      <c r="J209">
        <f t="shared" si="76"/>
        <v>1.0013415585649879</v>
      </c>
      <c r="K209" s="11">
        <f t="shared" si="73"/>
        <v>-0.013822618950740866</v>
      </c>
      <c r="L209">
        <f t="shared" si="63"/>
        <v>0.884247285155378</v>
      </c>
      <c r="M209">
        <f t="shared" si="74"/>
        <v>0.8879144740701368</v>
      </c>
      <c r="N209" s="11">
        <f t="shared" si="75"/>
        <v>0.9999550641924897</v>
      </c>
      <c r="O209" s="18">
        <f t="shared" si="77"/>
        <v>862.4284420736391</v>
      </c>
    </row>
  </sheetData>
  <sheetProtection/>
  <printOptions/>
  <pageMargins left="0.64" right="0.2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Q8" sqref="Q8"/>
    </sheetView>
  </sheetViews>
  <sheetFormatPr defaultColWidth="9.00390625" defaultRowHeight="15.75"/>
  <cols>
    <col min="1" max="1" width="25.25390625" style="0" customWidth="1"/>
    <col min="2" max="2" width="16.375" style="0" customWidth="1"/>
    <col min="3" max="3" width="13.375" style="0" customWidth="1"/>
    <col min="4" max="4" width="11.625" style="14" customWidth="1"/>
    <col min="5" max="6" width="0" style="0" hidden="1" customWidth="1"/>
    <col min="7" max="7" width="11.375" style="0" hidden="1" customWidth="1"/>
    <col min="8" max="8" width="11.25390625" style="0" hidden="1" customWidth="1"/>
    <col min="9" max="14" width="0" style="0" hidden="1" customWidth="1"/>
    <col min="15" max="15" width="14.125" style="0" customWidth="1"/>
    <col min="16" max="16" width="11.25390625" style="0" customWidth="1"/>
    <col min="17" max="17" width="10.25390625" style="0" customWidth="1"/>
  </cols>
  <sheetData>
    <row r="1" spans="1:16" s="25" customFormat="1" ht="21" customHeight="1">
      <c r="A1" s="59" t="s">
        <v>562</v>
      </c>
      <c r="B1" s="21" t="s">
        <v>558</v>
      </c>
      <c r="C1" s="60" t="s">
        <v>561</v>
      </c>
      <c r="D1" s="27" t="s">
        <v>538</v>
      </c>
      <c r="E1" s="24">
        <v>0.01745329251994278</v>
      </c>
      <c r="F1" s="25">
        <v>0.0067394967422767</v>
      </c>
      <c r="G1" s="26">
        <v>0.99664718933525</v>
      </c>
      <c r="H1" s="25">
        <v>6378137</v>
      </c>
      <c r="O1" s="27" t="s">
        <v>539</v>
      </c>
      <c r="P1" s="27" t="s">
        <v>540</v>
      </c>
    </row>
    <row r="2" spans="1:16" ht="20.25">
      <c r="A2" s="28" t="s">
        <v>542</v>
      </c>
      <c r="B2" s="57" t="s">
        <v>563</v>
      </c>
      <c r="C2" s="2"/>
      <c r="D2" s="61">
        <v>0.4305555555555556</v>
      </c>
      <c r="E2" s="3">
        <f>+SIGN(VALUE(B2))*(VALUE(MID(B2,2,2))+VALUE(MID(B2,4,2))/60+VALUE(MID(B2,6,5))/3600)*$E$1</f>
        <v>0.8726675348792255</v>
      </c>
      <c r="O2" s="61">
        <v>0.4842939814814815</v>
      </c>
      <c r="P2" s="31">
        <f>O2-D2</f>
        <v>0.053738425925925926</v>
      </c>
    </row>
    <row r="3" spans="1:5" ht="21" thickBot="1">
      <c r="A3" s="28" t="s">
        <v>543</v>
      </c>
      <c r="B3" s="58" t="s">
        <v>564</v>
      </c>
      <c r="C3" s="2"/>
      <c r="E3" s="3">
        <f>+SIGN(VALUE(B3))*(VALUE(MID(B3,2,2))+VALUE(MID(B3,4,2))/60+VALUE(MID(B3,6,5))/3600)*$E$1</f>
        <v>0.08727082592284388</v>
      </c>
    </row>
    <row r="4" spans="1:15" s="37" customFormat="1" ht="30" customHeight="1" thickTop="1">
      <c r="A4" s="39" t="s">
        <v>559</v>
      </c>
      <c r="B4" s="40" t="s">
        <v>3</v>
      </c>
      <c r="C4" s="40" t="s">
        <v>4</v>
      </c>
      <c r="D4" s="41" t="s">
        <v>541</v>
      </c>
      <c r="E4" s="36"/>
      <c r="O4" s="50" t="s">
        <v>560</v>
      </c>
    </row>
    <row r="5" spans="1:15" ht="30" customHeight="1">
      <c r="A5" s="55" t="s">
        <v>545</v>
      </c>
      <c r="B5" s="56" t="s">
        <v>279</v>
      </c>
      <c r="C5" s="56" t="s">
        <v>280</v>
      </c>
      <c r="D5" s="44">
        <f>($H$1/J5)*(ATAN(-N5/SQRT(1-N5^2))+2*ATAN(1))</f>
        <v>60324.638644110164</v>
      </c>
      <c r="E5" s="32">
        <f>+SIGN(VALUE(B5))*(VALUE(MID(B5,2,2))+VALUE(MID(B5,4,2))/60+VALUE(MID(B5,6,5))/3600)*$E$1</f>
        <v>0.8733908768914409</v>
      </c>
      <c r="F5" s="32">
        <f>+SIGN(VALUE(C5))*(VALUE(MID(C5,2,2))+VALUE(MID(C5,4,2))/60+VALUE(MID(C5,6,5))/3600)*$E$1</f>
        <v>0.07262218054811968</v>
      </c>
      <c r="G5" s="32">
        <f>($E$2+E5)/2</f>
        <v>0.8730292058853333</v>
      </c>
      <c r="H5" s="33">
        <f>F5-$E$3</f>
        <v>-0.014648645374724198</v>
      </c>
      <c r="I5" s="34">
        <f>$F$1*COS(G5)^2</f>
        <v>0.002782178106736275</v>
      </c>
      <c r="J5" s="34">
        <f>SQRT(1+I5)</f>
        <v>1.0013901228326232</v>
      </c>
      <c r="K5" s="35">
        <f>J5*H5</f>
        <v>-0.014669008791126602</v>
      </c>
      <c r="L5" s="34">
        <f>ATAN($G$1*TAN($E$2))</f>
        <v>0.8710133464619123</v>
      </c>
      <c r="M5" s="34">
        <f>ATAN($G$1*TAN(E5))</f>
        <v>0.8717371082274539</v>
      </c>
      <c r="N5" s="35">
        <f>SIN(L5)*SIN(M5)+COS(L5)*COS(M5)*COS(K5)</f>
        <v>0.9999551486896225</v>
      </c>
      <c r="O5" s="54">
        <f>D5/(HOUR($P$2)*60+MINUTE($P$2)+SECOND($P$2)/60)</f>
        <v>779.5559592174477</v>
      </c>
    </row>
    <row r="6" spans="1:15" ht="30" customHeight="1">
      <c r="A6" s="62"/>
      <c r="B6" s="63" t="s">
        <v>565</v>
      </c>
      <c r="C6" s="63" t="s">
        <v>565</v>
      </c>
      <c r="D6" s="44" t="e">
        <f aca="true" t="shared" si="0" ref="D6:D25">($H$1/J6)*(ATAN(-N6/SQRT(1-N6^2))+2*ATAN(1))</f>
        <v>#VALUE!</v>
      </c>
      <c r="E6" s="32" t="e">
        <f aca="true" t="shared" si="1" ref="E6:E25">+SIGN(VALUE(B6))*(VALUE(MID(B6,2,2))+VALUE(MID(B6,4,2))/60+VALUE(MID(B6,6,5))/3600)*$E$1</f>
        <v>#VALUE!</v>
      </c>
      <c r="F6" s="32" t="e">
        <f aca="true" t="shared" si="2" ref="F6:F25">+SIGN(VALUE(C6))*(VALUE(MID(C6,2,2))+VALUE(MID(C6,4,2))/60+VALUE(MID(C6,6,5))/3600)*$E$1</f>
        <v>#VALUE!</v>
      </c>
      <c r="G6" s="32" t="e">
        <f aca="true" t="shared" si="3" ref="G6:G25">($E$2+E6)/2</f>
        <v>#VALUE!</v>
      </c>
      <c r="H6" s="33" t="e">
        <f aca="true" t="shared" si="4" ref="H6:H25">F6-$E$3</f>
        <v>#VALUE!</v>
      </c>
      <c r="I6" s="34" t="e">
        <f aca="true" t="shared" si="5" ref="I6:I25">$F$1*COS(G6)^2</f>
        <v>#VALUE!</v>
      </c>
      <c r="J6" s="34" t="e">
        <f aca="true" t="shared" si="6" ref="J6:J25">SQRT(1+I6)</f>
        <v>#VALUE!</v>
      </c>
      <c r="K6" s="35" t="e">
        <f aca="true" t="shared" si="7" ref="K6:K25">J6*H6</f>
        <v>#VALUE!</v>
      </c>
      <c r="L6" s="34">
        <f aca="true" t="shared" si="8" ref="L6:L25">ATAN($G$1*TAN($E$2))</f>
        <v>0.8710133464619123</v>
      </c>
      <c r="M6" s="34" t="e">
        <f aca="true" t="shared" si="9" ref="M6:M25">ATAN($G$1*TAN(E6))</f>
        <v>#VALUE!</v>
      </c>
      <c r="N6" s="35" t="e">
        <f aca="true" t="shared" si="10" ref="N6:N25">SIN(L6)*SIN(M6)+COS(L6)*COS(M6)*COS(K6)</f>
        <v>#VALUE!</v>
      </c>
      <c r="O6" s="54" t="e">
        <f aca="true" t="shared" si="11" ref="O6:O25">D6/(HOUR($P$2)*60+MINUTE($P$2)+SECOND($P$2)/60)</f>
        <v>#VALUE!</v>
      </c>
    </row>
    <row r="7" spans="1:15" ht="30" customHeight="1">
      <c r="A7" s="62"/>
      <c r="B7" s="63" t="s">
        <v>565</v>
      </c>
      <c r="C7" s="63" t="s">
        <v>565</v>
      </c>
      <c r="D7" s="44" t="e">
        <f t="shared" si="0"/>
        <v>#VALUE!</v>
      </c>
      <c r="E7" s="32" t="e">
        <f t="shared" si="1"/>
        <v>#VALUE!</v>
      </c>
      <c r="F7" s="32" t="e">
        <f t="shared" si="2"/>
        <v>#VALUE!</v>
      </c>
      <c r="G7" s="32" t="e">
        <f t="shared" si="3"/>
        <v>#VALUE!</v>
      </c>
      <c r="H7" s="33" t="e">
        <f t="shared" si="4"/>
        <v>#VALUE!</v>
      </c>
      <c r="I7" s="34" t="e">
        <f t="shared" si="5"/>
        <v>#VALUE!</v>
      </c>
      <c r="J7" s="34" t="e">
        <f t="shared" si="6"/>
        <v>#VALUE!</v>
      </c>
      <c r="K7" s="35" t="e">
        <f t="shared" si="7"/>
        <v>#VALUE!</v>
      </c>
      <c r="L7" s="34">
        <f t="shared" si="8"/>
        <v>0.8710133464619123</v>
      </c>
      <c r="M7" s="34" t="e">
        <f t="shared" si="9"/>
        <v>#VALUE!</v>
      </c>
      <c r="N7" s="35" t="e">
        <f t="shared" si="10"/>
        <v>#VALUE!</v>
      </c>
      <c r="O7" s="54" t="e">
        <f t="shared" si="11"/>
        <v>#VALUE!</v>
      </c>
    </row>
    <row r="8" spans="1:15" ht="30" customHeight="1">
      <c r="A8" s="62"/>
      <c r="B8" s="63" t="s">
        <v>565</v>
      </c>
      <c r="C8" s="63" t="s">
        <v>565</v>
      </c>
      <c r="D8" s="44" t="e">
        <f t="shared" si="0"/>
        <v>#VALUE!</v>
      </c>
      <c r="E8" s="32" t="e">
        <f t="shared" si="1"/>
        <v>#VALUE!</v>
      </c>
      <c r="F8" s="32" t="e">
        <f t="shared" si="2"/>
        <v>#VALUE!</v>
      </c>
      <c r="G8" s="32" t="e">
        <f t="shared" si="3"/>
        <v>#VALUE!</v>
      </c>
      <c r="H8" s="33" t="e">
        <f t="shared" si="4"/>
        <v>#VALUE!</v>
      </c>
      <c r="I8" s="34" t="e">
        <f t="shared" si="5"/>
        <v>#VALUE!</v>
      </c>
      <c r="J8" s="34" t="e">
        <f t="shared" si="6"/>
        <v>#VALUE!</v>
      </c>
      <c r="K8" s="35" t="e">
        <f t="shared" si="7"/>
        <v>#VALUE!</v>
      </c>
      <c r="L8" s="34">
        <f t="shared" si="8"/>
        <v>0.8710133464619123</v>
      </c>
      <c r="M8" s="34" t="e">
        <f t="shared" si="9"/>
        <v>#VALUE!</v>
      </c>
      <c r="N8" s="35" t="e">
        <f t="shared" si="10"/>
        <v>#VALUE!</v>
      </c>
      <c r="O8" s="54" t="e">
        <f t="shared" si="11"/>
        <v>#VALUE!</v>
      </c>
    </row>
    <row r="9" spans="1:15" ht="30" customHeight="1">
      <c r="A9" s="62"/>
      <c r="B9" s="63" t="s">
        <v>565</v>
      </c>
      <c r="C9" s="63" t="s">
        <v>565</v>
      </c>
      <c r="D9" s="44" t="e">
        <f t="shared" si="0"/>
        <v>#VALUE!</v>
      </c>
      <c r="E9" s="32" t="e">
        <f t="shared" si="1"/>
        <v>#VALUE!</v>
      </c>
      <c r="F9" s="32" t="e">
        <f t="shared" si="2"/>
        <v>#VALUE!</v>
      </c>
      <c r="G9" s="32" t="e">
        <f t="shared" si="3"/>
        <v>#VALUE!</v>
      </c>
      <c r="H9" s="33" t="e">
        <f t="shared" si="4"/>
        <v>#VALUE!</v>
      </c>
      <c r="I9" s="34" t="e">
        <f t="shared" si="5"/>
        <v>#VALUE!</v>
      </c>
      <c r="J9" s="34" t="e">
        <f t="shared" si="6"/>
        <v>#VALUE!</v>
      </c>
      <c r="K9" s="35" t="e">
        <f t="shared" si="7"/>
        <v>#VALUE!</v>
      </c>
      <c r="L9" s="34">
        <f t="shared" si="8"/>
        <v>0.8710133464619123</v>
      </c>
      <c r="M9" s="34" t="e">
        <f t="shared" si="9"/>
        <v>#VALUE!</v>
      </c>
      <c r="N9" s="35" t="e">
        <f t="shared" si="10"/>
        <v>#VALUE!</v>
      </c>
      <c r="O9" s="54" t="e">
        <f t="shared" si="11"/>
        <v>#VALUE!</v>
      </c>
    </row>
    <row r="10" spans="1:15" ht="30" customHeight="1">
      <c r="A10" s="62"/>
      <c r="B10" s="63" t="s">
        <v>565</v>
      </c>
      <c r="C10" s="63" t="s">
        <v>565</v>
      </c>
      <c r="D10" s="44" t="e">
        <f t="shared" si="0"/>
        <v>#VALUE!</v>
      </c>
      <c r="E10" s="32" t="e">
        <f t="shared" si="1"/>
        <v>#VALUE!</v>
      </c>
      <c r="F10" s="32" t="e">
        <f t="shared" si="2"/>
        <v>#VALUE!</v>
      </c>
      <c r="G10" s="32" t="e">
        <f t="shared" si="3"/>
        <v>#VALUE!</v>
      </c>
      <c r="H10" s="33" t="e">
        <f t="shared" si="4"/>
        <v>#VALUE!</v>
      </c>
      <c r="I10" s="34" t="e">
        <f t="shared" si="5"/>
        <v>#VALUE!</v>
      </c>
      <c r="J10" s="34" t="e">
        <f t="shared" si="6"/>
        <v>#VALUE!</v>
      </c>
      <c r="K10" s="35" t="e">
        <f t="shared" si="7"/>
        <v>#VALUE!</v>
      </c>
      <c r="L10" s="34">
        <f t="shared" si="8"/>
        <v>0.8710133464619123</v>
      </c>
      <c r="M10" s="34" t="e">
        <f t="shared" si="9"/>
        <v>#VALUE!</v>
      </c>
      <c r="N10" s="35" t="e">
        <f t="shared" si="10"/>
        <v>#VALUE!</v>
      </c>
      <c r="O10" s="54" t="e">
        <f t="shared" si="11"/>
        <v>#VALUE!</v>
      </c>
    </row>
    <row r="11" spans="1:15" ht="30" customHeight="1">
      <c r="A11" s="62"/>
      <c r="B11" s="63" t="s">
        <v>565</v>
      </c>
      <c r="C11" s="63" t="s">
        <v>565</v>
      </c>
      <c r="D11" s="44" t="e">
        <f t="shared" si="0"/>
        <v>#VALUE!</v>
      </c>
      <c r="E11" s="32" t="e">
        <f t="shared" si="1"/>
        <v>#VALUE!</v>
      </c>
      <c r="F11" s="32" t="e">
        <f t="shared" si="2"/>
        <v>#VALUE!</v>
      </c>
      <c r="G11" s="32" t="e">
        <f t="shared" si="3"/>
        <v>#VALUE!</v>
      </c>
      <c r="H11" s="33" t="e">
        <f t="shared" si="4"/>
        <v>#VALUE!</v>
      </c>
      <c r="I11" s="34" t="e">
        <f t="shared" si="5"/>
        <v>#VALUE!</v>
      </c>
      <c r="J11" s="34" t="e">
        <f t="shared" si="6"/>
        <v>#VALUE!</v>
      </c>
      <c r="K11" s="35" t="e">
        <f t="shared" si="7"/>
        <v>#VALUE!</v>
      </c>
      <c r="L11" s="34">
        <f t="shared" si="8"/>
        <v>0.8710133464619123</v>
      </c>
      <c r="M11" s="34" t="e">
        <f t="shared" si="9"/>
        <v>#VALUE!</v>
      </c>
      <c r="N11" s="35" t="e">
        <f t="shared" si="10"/>
        <v>#VALUE!</v>
      </c>
      <c r="O11" s="54" t="e">
        <f t="shared" si="11"/>
        <v>#VALUE!</v>
      </c>
    </row>
    <row r="12" spans="1:15" ht="30" customHeight="1">
      <c r="A12" s="62"/>
      <c r="B12" s="63" t="s">
        <v>565</v>
      </c>
      <c r="C12" s="63" t="s">
        <v>565</v>
      </c>
      <c r="D12" s="44" t="e">
        <f t="shared" si="0"/>
        <v>#VALUE!</v>
      </c>
      <c r="E12" s="32" t="e">
        <f t="shared" si="1"/>
        <v>#VALUE!</v>
      </c>
      <c r="F12" s="32" t="e">
        <f t="shared" si="2"/>
        <v>#VALUE!</v>
      </c>
      <c r="G12" s="32" t="e">
        <f t="shared" si="3"/>
        <v>#VALUE!</v>
      </c>
      <c r="H12" s="33" t="e">
        <f t="shared" si="4"/>
        <v>#VALUE!</v>
      </c>
      <c r="I12" s="34" t="e">
        <f t="shared" si="5"/>
        <v>#VALUE!</v>
      </c>
      <c r="J12" s="34" t="e">
        <f t="shared" si="6"/>
        <v>#VALUE!</v>
      </c>
      <c r="K12" s="35" t="e">
        <f t="shared" si="7"/>
        <v>#VALUE!</v>
      </c>
      <c r="L12" s="34">
        <f t="shared" si="8"/>
        <v>0.8710133464619123</v>
      </c>
      <c r="M12" s="34" t="e">
        <f t="shared" si="9"/>
        <v>#VALUE!</v>
      </c>
      <c r="N12" s="35" t="e">
        <f t="shared" si="10"/>
        <v>#VALUE!</v>
      </c>
      <c r="O12" s="54" t="e">
        <f t="shared" si="11"/>
        <v>#VALUE!</v>
      </c>
    </row>
    <row r="13" spans="1:15" ht="30" customHeight="1">
      <c r="A13" s="62"/>
      <c r="B13" s="63" t="s">
        <v>565</v>
      </c>
      <c r="C13" s="63" t="s">
        <v>565</v>
      </c>
      <c r="D13" s="44" t="e">
        <f t="shared" si="0"/>
        <v>#VALUE!</v>
      </c>
      <c r="E13" s="32" t="e">
        <f t="shared" si="1"/>
        <v>#VALUE!</v>
      </c>
      <c r="F13" s="32" t="e">
        <f t="shared" si="2"/>
        <v>#VALUE!</v>
      </c>
      <c r="G13" s="32" t="e">
        <f t="shared" si="3"/>
        <v>#VALUE!</v>
      </c>
      <c r="H13" s="33" t="e">
        <f t="shared" si="4"/>
        <v>#VALUE!</v>
      </c>
      <c r="I13" s="34" t="e">
        <f t="shared" si="5"/>
        <v>#VALUE!</v>
      </c>
      <c r="J13" s="34" t="e">
        <f t="shared" si="6"/>
        <v>#VALUE!</v>
      </c>
      <c r="K13" s="35" t="e">
        <f t="shared" si="7"/>
        <v>#VALUE!</v>
      </c>
      <c r="L13" s="34">
        <f t="shared" si="8"/>
        <v>0.8710133464619123</v>
      </c>
      <c r="M13" s="34" t="e">
        <f t="shared" si="9"/>
        <v>#VALUE!</v>
      </c>
      <c r="N13" s="35" t="e">
        <f t="shared" si="10"/>
        <v>#VALUE!</v>
      </c>
      <c r="O13" s="54" t="e">
        <f t="shared" si="11"/>
        <v>#VALUE!</v>
      </c>
    </row>
    <row r="14" spans="1:15" ht="30" customHeight="1">
      <c r="A14" s="62"/>
      <c r="B14" s="63" t="s">
        <v>565</v>
      </c>
      <c r="C14" s="63" t="s">
        <v>565</v>
      </c>
      <c r="D14" s="44" t="e">
        <f t="shared" si="0"/>
        <v>#VALUE!</v>
      </c>
      <c r="E14" s="32" t="e">
        <f t="shared" si="1"/>
        <v>#VALUE!</v>
      </c>
      <c r="F14" s="32" t="e">
        <f t="shared" si="2"/>
        <v>#VALUE!</v>
      </c>
      <c r="G14" s="32" t="e">
        <f t="shared" si="3"/>
        <v>#VALUE!</v>
      </c>
      <c r="H14" s="33" t="e">
        <f t="shared" si="4"/>
        <v>#VALUE!</v>
      </c>
      <c r="I14" s="34" t="e">
        <f t="shared" si="5"/>
        <v>#VALUE!</v>
      </c>
      <c r="J14" s="34" t="e">
        <f t="shared" si="6"/>
        <v>#VALUE!</v>
      </c>
      <c r="K14" s="35" t="e">
        <f t="shared" si="7"/>
        <v>#VALUE!</v>
      </c>
      <c r="L14" s="34">
        <f t="shared" si="8"/>
        <v>0.8710133464619123</v>
      </c>
      <c r="M14" s="34" t="e">
        <f t="shared" si="9"/>
        <v>#VALUE!</v>
      </c>
      <c r="N14" s="35" t="e">
        <f t="shared" si="10"/>
        <v>#VALUE!</v>
      </c>
      <c r="O14" s="54" t="e">
        <f t="shared" si="11"/>
        <v>#VALUE!</v>
      </c>
    </row>
    <row r="15" spans="1:15" ht="30" customHeight="1">
      <c r="A15" s="62"/>
      <c r="B15" s="63" t="s">
        <v>565</v>
      </c>
      <c r="C15" s="63" t="s">
        <v>565</v>
      </c>
      <c r="D15" s="44" t="e">
        <f t="shared" si="0"/>
        <v>#VALUE!</v>
      </c>
      <c r="E15" s="32" t="e">
        <f t="shared" si="1"/>
        <v>#VALUE!</v>
      </c>
      <c r="F15" s="32" t="e">
        <f t="shared" si="2"/>
        <v>#VALUE!</v>
      </c>
      <c r="G15" s="32" t="e">
        <f t="shared" si="3"/>
        <v>#VALUE!</v>
      </c>
      <c r="H15" s="33" t="e">
        <f t="shared" si="4"/>
        <v>#VALUE!</v>
      </c>
      <c r="I15" s="34" t="e">
        <f t="shared" si="5"/>
        <v>#VALUE!</v>
      </c>
      <c r="J15" s="34" t="e">
        <f t="shared" si="6"/>
        <v>#VALUE!</v>
      </c>
      <c r="K15" s="35" t="e">
        <f t="shared" si="7"/>
        <v>#VALUE!</v>
      </c>
      <c r="L15" s="34">
        <f t="shared" si="8"/>
        <v>0.8710133464619123</v>
      </c>
      <c r="M15" s="34" t="e">
        <f t="shared" si="9"/>
        <v>#VALUE!</v>
      </c>
      <c r="N15" s="35" t="e">
        <f t="shared" si="10"/>
        <v>#VALUE!</v>
      </c>
      <c r="O15" s="54" t="e">
        <f t="shared" si="11"/>
        <v>#VALUE!</v>
      </c>
    </row>
    <row r="16" spans="1:15" ht="30" customHeight="1">
      <c r="A16" s="62"/>
      <c r="B16" s="63" t="s">
        <v>565</v>
      </c>
      <c r="C16" s="63" t="s">
        <v>565</v>
      </c>
      <c r="D16" s="44" t="e">
        <f t="shared" si="0"/>
        <v>#VALUE!</v>
      </c>
      <c r="E16" s="32" t="e">
        <f t="shared" si="1"/>
        <v>#VALUE!</v>
      </c>
      <c r="F16" s="32" t="e">
        <f t="shared" si="2"/>
        <v>#VALUE!</v>
      </c>
      <c r="G16" s="32" t="e">
        <f t="shared" si="3"/>
        <v>#VALUE!</v>
      </c>
      <c r="H16" s="33" t="e">
        <f t="shared" si="4"/>
        <v>#VALUE!</v>
      </c>
      <c r="I16" s="34" t="e">
        <f t="shared" si="5"/>
        <v>#VALUE!</v>
      </c>
      <c r="J16" s="34" t="e">
        <f t="shared" si="6"/>
        <v>#VALUE!</v>
      </c>
      <c r="K16" s="35" t="e">
        <f t="shared" si="7"/>
        <v>#VALUE!</v>
      </c>
      <c r="L16" s="34">
        <f t="shared" si="8"/>
        <v>0.8710133464619123</v>
      </c>
      <c r="M16" s="34" t="e">
        <f t="shared" si="9"/>
        <v>#VALUE!</v>
      </c>
      <c r="N16" s="35" t="e">
        <f t="shared" si="10"/>
        <v>#VALUE!</v>
      </c>
      <c r="O16" s="54" t="e">
        <f t="shared" si="11"/>
        <v>#VALUE!</v>
      </c>
    </row>
    <row r="17" spans="1:15" ht="30" customHeight="1">
      <c r="A17" s="62"/>
      <c r="B17" s="63" t="s">
        <v>565</v>
      </c>
      <c r="C17" s="63" t="s">
        <v>565</v>
      </c>
      <c r="D17" s="44" t="e">
        <f t="shared" si="0"/>
        <v>#VALUE!</v>
      </c>
      <c r="E17" s="32" t="e">
        <f t="shared" si="1"/>
        <v>#VALUE!</v>
      </c>
      <c r="F17" s="32" t="e">
        <f t="shared" si="2"/>
        <v>#VALUE!</v>
      </c>
      <c r="G17" s="32" t="e">
        <f t="shared" si="3"/>
        <v>#VALUE!</v>
      </c>
      <c r="H17" s="33" t="e">
        <f t="shared" si="4"/>
        <v>#VALUE!</v>
      </c>
      <c r="I17" s="34" t="e">
        <f t="shared" si="5"/>
        <v>#VALUE!</v>
      </c>
      <c r="J17" s="34" t="e">
        <f t="shared" si="6"/>
        <v>#VALUE!</v>
      </c>
      <c r="K17" s="35" t="e">
        <f t="shared" si="7"/>
        <v>#VALUE!</v>
      </c>
      <c r="L17" s="34">
        <f t="shared" si="8"/>
        <v>0.8710133464619123</v>
      </c>
      <c r="M17" s="34" t="e">
        <f t="shared" si="9"/>
        <v>#VALUE!</v>
      </c>
      <c r="N17" s="35" t="e">
        <f t="shared" si="10"/>
        <v>#VALUE!</v>
      </c>
      <c r="O17" s="54" t="e">
        <f t="shared" si="11"/>
        <v>#VALUE!</v>
      </c>
    </row>
    <row r="18" spans="1:15" ht="30" customHeight="1">
      <c r="A18" s="62"/>
      <c r="B18" s="63" t="s">
        <v>565</v>
      </c>
      <c r="C18" s="63" t="s">
        <v>565</v>
      </c>
      <c r="D18" s="44" t="e">
        <f t="shared" si="0"/>
        <v>#VALUE!</v>
      </c>
      <c r="E18" s="32" t="e">
        <f t="shared" si="1"/>
        <v>#VALUE!</v>
      </c>
      <c r="F18" s="32" t="e">
        <f t="shared" si="2"/>
        <v>#VALUE!</v>
      </c>
      <c r="G18" s="32" t="e">
        <f t="shared" si="3"/>
        <v>#VALUE!</v>
      </c>
      <c r="H18" s="33" t="e">
        <f t="shared" si="4"/>
        <v>#VALUE!</v>
      </c>
      <c r="I18" s="34" t="e">
        <f t="shared" si="5"/>
        <v>#VALUE!</v>
      </c>
      <c r="J18" s="34" t="e">
        <f t="shared" si="6"/>
        <v>#VALUE!</v>
      </c>
      <c r="K18" s="35" t="e">
        <f t="shared" si="7"/>
        <v>#VALUE!</v>
      </c>
      <c r="L18" s="34">
        <f t="shared" si="8"/>
        <v>0.8710133464619123</v>
      </c>
      <c r="M18" s="34" t="e">
        <f t="shared" si="9"/>
        <v>#VALUE!</v>
      </c>
      <c r="N18" s="35" t="e">
        <f t="shared" si="10"/>
        <v>#VALUE!</v>
      </c>
      <c r="O18" s="54" t="e">
        <f t="shared" si="11"/>
        <v>#VALUE!</v>
      </c>
    </row>
    <row r="19" spans="1:15" ht="30" customHeight="1">
      <c r="A19" s="62"/>
      <c r="B19" s="63" t="s">
        <v>565</v>
      </c>
      <c r="C19" s="63" t="s">
        <v>565</v>
      </c>
      <c r="D19" s="44" t="e">
        <f t="shared" si="0"/>
        <v>#VALUE!</v>
      </c>
      <c r="E19" s="32" t="e">
        <f t="shared" si="1"/>
        <v>#VALUE!</v>
      </c>
      <c r="F19" s="32" t="e">
        <f t="shared" si="2"/>
        <v>#VALUE!</v>
      </c>
      <c r="G19" s="32" t="e">
        <f t="shared" si="3"/>
        <v>#VALUE!</v>
      </c>
      <c r="H19" s="33" t="e">
        <f t="shared" si="4"/>
        <v>#VALUE!</v>
      </c>
      <c r="I19" s="34" t="e">
        <f t="shared" si="5"/>
        <v>#VALUE!</v>
      </c>
      <c r="J19" s="34" t="e">
        <f t="shared" si="6"/>
        <v>#VALUE!</v>
      </c>
      <c r="K19" s="35" t="e">
        <f t="shared" si="7"/>
        <v>#VALUE!</v>
      </c>
      <c r="L19" s="34">
        <f t="shared" si="8"/>
        <v>0.8710133464619123</v>
      </c>
      <c r="M19" s="34" t="e">
        <f t="shared" si="9"/>
        <v>#VALUE!</v>
      </c>
      <c r="N19" s="35" t="e">
        <f t="shared" si="10"/>
        <v>#VALUE!</v>
      </c>
      <c r="O19" s="54" t="e">
        <f t="shared" si="11"/>
        <v>#VALUE!</v>
      </c>
    </row>
    <row r="20" spans="1:15" ht="30" customHeight="1">
      <c r="A20" s="62"/>
      <c r="B20" s="63" t="s">
        <v>565</v>
      </c>
      <c r="C20" s="63" t="s">
        <v>565</v>
      </c>
      <c r="D20" s="44" t="e">
        <f t="shared" si="0"/>
        <v>#VALUE!</v>
      </c>
      <c r="E20" s="32" t="e">
        <f t="shared" si="1"/>
        <v>#VALUE!</v>
      </c>
      <c r="F20" s="32" t="e">
        <f t="shared" si="2"/>
        <v>#VALUE!</v>
      </c>
      <c r="G20" s="32" t="e">
        <f t="shared" si="3"/>
        <v>#VALUE!</v>
      </c>
      <c r="H20" s="33" t="e">
        <f t="shared" si="4"/>
        <v>#VALUE!</v>
      </c>
      <c r="I20" s="34" t="e">
        <f t="shared" si="5"/>
        <v>#VALUE!</v>
      </c>
      <c r="J20" s="34" t="e">
        <f t="shared" si="6"/>
        <v>#VALUE!</v>
      </c>
      <c r="K20" s="35" t="e">
        <f t="shared" si="7"/>
        <v>#VALUE!</v>
      </c>
      <c r="L20" s="34">
        <f t="shared" si="8"/>
        <v>0.8710133464619123</v>
      </c>
      <c r="M20" s="34" t="e">
        <f t="shared" si="9"/>
        <v>#VALUE!</v>
      </c>
      <c r="N20" s="35" t="e">
        <f t="shared" si="10"/>
        <v>#VALUE!</v>
      </c>
      <c r="O20" s="54" t="e">
        <f t="shared" si="11"/>
        <v>#VALUE!</v>
      </c>
    </row>
    <row r="21" spans="1:15" ht="30" customHeight="1">
      <c r="A21" s="62"/>
      <c r="B21" s="63" t="s">
        <v>565</v>
      </c>
      <c r="C21" s="63" t="s">
        <v>565</v>
      </c>
      <c r="D21" s="44" t="e">
        <f t="shared" si="0"/>
        <v>#VALUE!</v>
      </c>
      <c r="E21" s="32" t="e">
        <f t="shared" si="1"/>
        <v>#VALUE!</v>
      </c>
      <c r="F21" s="32" t="e">
        <f t="shared" si="2"/>
        <v>#VALUE!</v>
      </c>
      <c r="G21" s="32" t="e">
        <f t="shared" si="3"/>
        <v>#VALUE!</v>
      </c>
      <c r="H21" s="33" t="e">
        <f t="shared" si="4"/>
        <v>#VALUE!</v>
      </c>
      <c r="I21" s="34" t="e">
        <f t="shared" si="5"/>
        <v>#VALUE!</v>
      </c>
      <c r="J21" s="34" t="e">
        <f t="shared" si="6"/>
        <v>#VALUE!</v>
      </c>
      <c r="K21" s="35" t="e">
        <f t="shared" si="7"/>
        <v>#VALUE!</v>
      </c>
      <c r="L21" s="34">
        <f t="shared" si="8"/>
        <v>0.8710133464619123</v>
      </c>
      <c r="M21" s="34" t="e">
        <f t="shared" si="9"/>
        <v>#VALUE!</v>
      </c>
      <c r="N21" s="35" t="e">
        <f t="shared" si="10"/>
        <v>#VALUE!</v>
      </c>
      <c r="O21" s="54" t="e">
        <f t="shared" si="11"/>
        <v>#VALUE!</v>
      </c>
    </row>
    <row r="22" spans="1:15" ht="30" customHeight="1">
      <c r="A22" s="62"/>
      <c r="B22" s="63" t="s">
        <v>565</v>
      </c>
      <c r="C22" s="63" t="s">
        <v>565</v>
      </c>
      <c r="D22" s="44" t="e">
        <f t="shared" si="0"/>
        <v>#VALUE!</v>
      </c>
      <c r="E22" s="32" t="e">
        <f t="shared" si="1"/>
        <v>#VALUE!</v>
      </c>
      <c r="F22" s="32" t="e">
        <f t="shared" si="2"/>
        <v>#VALUE!</v>
      </c>
      <c r="G22" s="32" t="e">
        <f t="shared" si="3"/>
        <v>#VALUE!</v>
      </c>
      <c r="H22" s="33" t="e">
        <f t="shared" si="4"/>
        <v>#VALUE!</v>
      </c>
      <c r="I22" s="34" t="e">
        <f t="shared" si="5"/>
        <v>#VALUE!</v>
      </c>
      <c r="J22" s="34" t="e">
        <f t="shared" si="6"/>
        <v>#VALUE!</v>
      </c>
      <c r="K22" s="35" t="e">
        <f t="shared" si="7"/>
        <v>#VALUE!</v>
      </c>
      <c r="L22" s="34">
        <f t="shared" si="8"/>
        <v>0.8710133464619123</v>
      </c>
      <c r="M22" s="34" t="e">
        <f t="shared" si="9"/>
        <v>#VALUE!</v>
      </c>
      <c r="N22" s="35" t="e">
        <f t="shared" si="10"/>
        <v>#VALUE!</v>
      </c>
      <c r="O22" s="54" t="e">
        <f t="shared" si="11"/>
        <v>#VALUE!</v>
      </c>
    </row>
    <row r="23" spans="1:15" ht="30" customHeight="1">
      <c r="A23" s="62"/>
      <c r="B23" s="63" t="s">
        <v>565</v>
      </c>
      <c r="C23" s="63" t="s">
        <v>565</v>
      </c>
      <c r="D23" s="44" t="e">
        <f t="shared" si="0"/>
        <v>#VALUE!</v>
      </c>
      <c r="E23" s="32" t="e">
        <f t="shared" si="1"/>
        <v>#VALUE!</v>
      </c>
      <c r="F23" s="32" t="e">
        <f t="shared" si="2"/>
        <v>#VALUE!</v>
      </c>
      <c r="G23" s="32" t="e">
        <f t="shared" si="3"/>
        <v>#VALUE!</v>
      </c>
      <c r="H23" s="33" t="e">
        <f t="shared" si="4"/>
        <v>#VALUE!</v>
      </c>
      <c r="I23" s="34" t="e">
        <f t="shared" si="5"/>
        <v>#VALUE!</v>
      </c>
      <c r="J23" s="34" t="e">
        <f t="shared" si="6"/>
        <v>#VALUE!</v>
      </c>
      <c r="K23" s="35" t="e">
        <f t="shared" si="7"/>
        <v>#VALUE!</v>
      </c>
      <c r="L23" s="34">
        <f t="shared" si="8"/>
        <v>0.8710133464619123</v>
      </c>
      <c r="M23" s="34" t="e">
        <f t="shared" si="9"/>
        <v>#VALUE!</v>
      </c>
      <c r="N23" s="35" t="e">
        <f t="shared" si="10"/>
        <v>#VALUE!</v>
      </c>
      <c r="O23" s="54" t="e">
        <f t="shared" si="11"/>
        <v>#VALUE!</v>
      </c>
    </row>
    <row r="24" spans="1:15" ht="30" customHeight="1">
      <c r="A24" s="62"/>
      <c r="B24" s="63" t="s">
        <v>565</v>
      </c>
      <c r="C24" s="63" t="s">
        <v>565</v>
      </c>
      <c r="D24" s="44" t="e">
        <f t="shared" si="0"/>
        <v>#VALUE!</v>
      </c>
      <c r="E24" s="32" t="e">
        <f t="shared" si="1"/>
        <v>#VALUE!</v>
      </c>
      <c r="F24" s="32" t="e">
        <f t="shared" si="2"/>
        <v>#VALUE!</v>
      </c>
      <c r="G24" s="32" t="e">
        <f t="shared" si="3"/>
        <v>#VALUE!</v>
      </c>
      <c r="H24" s="33" t="e">
        <f t="shared" si="4"/>
        <v>#VALUE!</v>
      </c>
      <c r="I24" s="34" t="e">
        <f t="shared" si="5"/>
        <v>#VALUE!</v>
      </c>
      <c r="J24" s="34" t="e">
        <f t="shared" si="6"/>
        <v>#VALUE!</v>
      </c>
      <c r="K24" s="35" t="e">
        <f t="shared" si="7"/>
        <v>#VALUE!</v>
      </c>
      <c r="L24" s="34">
        <f t="shared" si="8"/>
        <v>0.8710133464619123</v>
      </c>
      <c r="M24" s="34" t="e">
        <f t="shared" si="9"/>
        <v>#VALUE!</v>
      </c>
      <c r="N24" s="35" t="e">
        <f t="shared" si="10"/>
        <v>#VALUE!</v>
      </c>
      <c r="O24" s="54" t="e">
        <f t="shared" si="11"/>
        <v>#VALUE!</v>
      </c>
    </row>
    <row r="25" spans="1:15" ht="30" customHeight="1">
      <c r="A25" s="62"/>
      <c r="B25" s="63" t="s">
        <v>565</v>
      </c>
      <c r="C25" s="63" t="s">
        <v>565</v>
      </c>
      <c r="D25" s="44" t="e">
        <f t="shared" si="0"/>
        <v>#VALUE!</v>
      </c>
      <c r="E25" s="32" t="e">
        <f t="shared" si="1"/>
        <v>#VALUE!</v>
      </c>
      <c r="F25" s="32" t="e">
        <f t="shared" si="2"/>
        <v>#VALUE!</v>
      </c>
      <c r="G25" s="32" t="e">
        <f t="shared" si="3"/>
        <v>#VALUE!</v>
      </c>
      <c r="H25" s="33" t="e">
        <f t="shared" si="4"/>
        <v>#VALUE!</v>
      </c>
      <c r="I25" s="34" t="e">
        <f t="shared" si="5"/>
        <v>#VALUE!</v>
      </c>
      <c r="J25" s="34" t="e">
        <f t="shared" si="6"/>
        <v>#VALUE!</v>
      </c>
      <c r="K25" s="35" t="e">
        <f t="shared" si="7"/>
        <v>#VALUE!</v>
      </c>
      <c r="L25" s="34">
        <f t="shared" si="8"/>
        <v>0.8710133464619123</v>
      </c>
      <c r="M25" s="34" t="e">
        <f t="shared" si="9"/>
        <v>#VALUE!</v>
      </c>
      <c r="N25" s="35" t="e">
        <f t="shared" si="10"/>
        <v>#VALUE!</v>
      </c>
      <c r="O25" s="54" t="e">
        <f t="shared" si="11"/>
        <v>#VALUE!</v>
      </c>
    </row>
    <row r="26" ht="15.75"/>
  </sheetData>
  <sheetProtection password="CAA1" sheet="1"/>
  <conditionalFormatting sqref="D6:O25">
    <cfRule type="cellIs" priority="1" dxfId="1" operator="equal" stopIfTrue="1">
      <formula>0</formula>
    </cfRule>
  </conditionalFormatting>
  <printOptions/>
  <pageMargins left="0.2" right="0.2" top="3.75" bottom="0.38" header="0.21" footer="0.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Thierie</dc:creator>
  <cp:keywords/>
  <dc:description/>
  <cp:lastModifiedBy>Clement Thierie</cp:lastModifiedBy>
  <cp:lastPrinted>2018-08-04T21:42:14Z</cp:lastPrinted>
  <dcterms:created xsi:type="dcterms:W3CDTF">2008-07-03T19:48:39Z</dcterms:created>
  <dcterms:modified xsi:type="dcterms:W3CDTF">2018-08-05T18:32:52Z</dcterms:modified>
  <cp:category/>
  <cp:version/>
  <cp:contentType/>
  <cp:contentStatus/>
</cp:coreProperties>
</file>